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Opiskelijat" sheetId="1" r:id="rId1"/>
    <sheet name="Kurssi1" sheetId="2" r:id="rId2"/>
    <sheet name="Kurssi2" sheetId="3" r:id="rId3"/>
    <sheet name="Kurssi3" sheetId="4" r:id="rId4"/>
    <sheet name="Kurssi4" sheetId="5" r:id="rId5"/>
    <sheet name="Kooste" sheetId="6" r:id="rId6"/>
    <sheet name="Arvosanat" sheetId="7" r:id="rId7"/>
  </sheets>
  <definedNames>
    <definedName name="arvosanat">'Arvosanat'!$A$2:$E$11</definedName>
    <definedName name="Kooste">'Kooste'!$A$1:$G$6</definedName>
    <definedName name="Kurssi1">'Kurssi1'!$A$2:$N$6</definedName>
    <definedName name="kurssi2">'Kurssi2'!$A$2:$N$6</definedName>
    <definedName name="kurssi3">'Kurssi3'!$A$2:$N$6</definedName>
    <definedName name="kurssi4">'Kurssi4'!$A$2:$N$6</definedName>
    <definedName name="opiskelijat">'Opiskelijat'!$A$2:$C$6</definedName>
  </definedNames>
  <calcPr fullCalcOnLoad="1"/>
</workbook>
</file>

<file path=xl/sharedStrings.xml><?xml version="1.0" encoding="utf-8"?>
<sst xmlns="http://schemas.openxmlformats.org/spreadsheetml/2006/main" count="140" uniqueCount="45">
  <si>
    <t>Nimi</t>
  </si>
  <si>
    <t>Teht1</t>
  </si>
  <si>
    <t>Teht2</t>
  </si>
  <si>
    <t>Teht3</t>
  </si>
  <si>
    <t>Teht4</t>
  </si>
  <si>
    <t>Teht5</t>
  </si>
  <si>
    <t>Teht6</t>
  </si>
  <si>
    <t>Bonus</t>
  </si>
  <si>
    <t>Yhteensä</t>
  </si>
  <si>
    <t>HT1</t>
  </si>
  <si>
    <t>HT2</t>
  </si>
  <si>
    <t>Num.arv</t>
  </si>
  <si>
    <t>Arvosana</t>
  </si>
  <si>
    <t>Ankka Hupu</t>
  </si>
  <si>
    <t>OK</t>
  </si>
  <si>
    <t>Ankka Lupu</t>
  </si>
  <si>
    <t>Ankka Tupu</t>
  </si>
  <si>
    <t>Ankka Aku</t>
  </si>
  <si>
    <t>Susi Sepe</t>
  </si>
  <si>
    <t>KESKIARVO</t>
  </si>
  <si>
    <t>MAKSIMI</t>
  </si>
  <si>
    <t>MINIMI</t>
  </si>
  <si>
    <t>Pisteet</t>
  </si>
  <si>
    <t>Numero</t>
  </si>
  <si>
    <t>Hylätty</t>
  </si>
  <si>
    <t>1+</t>
  </si>
  <si>
    <t>-</t>
  </si>
  <si>
    <t>1½</t>
  </si>
  <si>
    <t>2-</t>
  </si>
  <si>
    <t>2+</t>
  </si>
  <si>
    <t>2½</t>
  </si>
  <si>
    <t>3-</t>
  </si>
  <si>
    <t>Ok</t>
  </si>
  <si>
    <t>Email</t>
  </si>
  <si>
    <t>hupu.ankka@ankkalinna.fi</t>
  </si>
  <si>
    <t>lupu.ankka@ankkalinna.fi</t>
  </si>
  <si>
    <t>tupu.ankka@ankkalinna.fi</t>
  </si>
  <si>
    <t>aku.ankka@ankkalinna.fi</t>
  </si>
  <si>
    <t>sepe.susi@ankkalinna.fi</t>
  </si>
  <si>
    <t>ID</t>
  </si>
  <si>
    <t>Kurssi1</t>
  </si>
  <si>
    <t>Kurssi2</t>
  </si>
  <si>
    <t>Kurssi3</t>
  </si>
  <si>
    <t>Kurssi4</t>
  </si>
  <si>
    <t>Koko aine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</si>
</sst>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_ ;\-#,##0.00\ "/>
  </numFmts>
  <fonts count="8">
    <font>
      <sz val="12"/>
      <name val="Verdana"/>
      <family val="2"/>
    </font>
    <font>
      <sz val="10"/>
      <name val="Arial"/>
      <family val="0"/>
    </font>
    <font>
      <u val="single"/>
      <sz val="12"/>
      <color indexed="36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21">
      <alignment/>
      <protection/>
    </xf>
    <xf numFmtId="0" fontId="4" fillId="2" borderId="0" xfId="21" applyFont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Kurssi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Kurssi1!$B$2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Kurssi1!$J$2</c:f>
              <c:numCache/>
            </c:numRef>
          </c:val>
        </c:ser>
        <c:ser>
          <c:idx val="1"/>
          <c:order val="1"/>
          <c:tx>
            <c:strRef>
              <c:f>Kurssi1!$B$3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Kurssi1!$J$3</c:f>
              <c:numCache/>
            </c:numRef>
          </c:val>
        </c:ser>
        <c:ser>
          <c:idx val="2"/>
          <c:order val="2"/>
          <c:tx>
            <c:strRef>
              <c:f>Kurssi1!$B$4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Kurssi1!$J$4</c:f>
              <c:numCache/>
            </c:numRef>
          </c:val>
        </c:ser>
        <c:ser>
          <c:idx val="3"/>
          <c:order val="3"/>
          <c:tx>
            <c:strRef>
              <c:f>Kurssi1!$B$5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Kurssi1!$J$5</c:f>
              <c:numCache/>
            </c:numRef>
          </c:val>
        </c:ser>
        <c:ser>
          <c:idx val="4"/>
          <c:order val="4"/>
          <c:tx>
            <c:strRef>
              <c:f>Kurssi1!$B$6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Kurssi1!$J$6</c:f>
              <c:numCache/>
            </c:numRef>
          </c:val>
        </c:ser>
        <c:axId val="65810505"/>
        <c:axId val="55423634"/>
      </c:barChart>
      <c:catAx>
        <c:axId val="65810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Opiskelijat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23634"/>
        <c:crosses val="autoZero"/>
        <c:auto val="1"/>
        <c:lblOffset val="100"/>
        <c:noMultiLvlLbl val="0"/>
      </c:catAx>
      <c:valAx>
        <c:axId val="5542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Pisteet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10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Opiskelijoiden suoritukset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Kooste!$B$2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Kooste!$C$1:$F$1</c:f>
              <c:strCache/>
            </c:strRef>
          </c:cat>
          <c:val>
            <c:numRef>
              <c:f>Kooste!$C$2:$F$2</c:f>
              <c:numCache/>
            </c:numRef>
          </c:val>
          <c:shape val="cylinder"/>
        </c:ser>
        <c:ser>
          <c:idx val="1"/>
          <c:order val="1"/>
          <c:tx>
            <c:strRef>
              <c:f>Kooste!$B$3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Kooste!$C$3:$F$3</c:f>
              <c:numCache/>
            </c:numRef>
          </c:val>
          <c:shape val="cylinder"/>
        </c:ser>
        <c:ser>
          <c:idx val="2"/>
          <c:order val="2"/>
          <c:tx>
            <c:strRef>
              <c:f>Kooste!$B$4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Kooste!$C$4:$F$4</c:f>
              <c:numCache/>
            </c:numRef>
          </c:val>
          <c:shape val="cylinder"/>
        </c:ser>
        <c:ser>
          <c:idx val="3"/>
          <c:order val="3"/>
          <c:tx>
            <c:strRef>
              <c:f>Kooste!$B$5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Kooste!$C$5:$F$5</c:f>
              <c:numCache/>
            </c:numRef>
          </c:val>
          <c:shape val="cylinder"/>
        </c:ser>
        <c:ser>
          <c:idx val="4"/>
          <c:order val="4"/>
          <c:tx>
            <c:strRef>
              <c:f>Kooste!$B$6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Kooste!$C$6:$F$6</c:f>
              <c:numCache/>
            </c:numRef>
          </c:val>
          <c:shape val="cylinder"/>
        </c:ser>
        <c:shape val="cylinder"/>
        <c:axId val="29050659"/>
        <c:axId val="60129340"/>
      </c:bar3DChart>
      <c:catAx>
        <c:axId val="2905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Kurssit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129340"/>
        <c:crosses val="autoZero"/>
        <c:auto val="1"/>
        <c:lblOffset val="100"/>
        <c:noMultiLvlLbl val="0"/>
      </c:catAx>
      <c:valAx>
        <c:axId val="60129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Arvosanat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0659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10</xdr:col>
      <xdr:colOff>257175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85750" y="2486025"/>
        <a:ext cx="6305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95250</xdr:rowOff>
    </xdr:from>
    <xdr:to>
      <xdr:col>7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0025" y="1619250"/>
        <a:ext cx="4991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pu.ankka@ankkalinna.fi" TargetMode="External" /><Relationship Id="rId2" Type="http://schemas.openxmlformats.org/officeDocument/2006/relationships/hyperlink" Target="mailto:sepe.susi@ankkalinna.fi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3" width="22.69921875" style="0" bestFit="1" customWidth="1"/>
  </cols>
  <sheetData>
    <row r="1" spans="1:3" ht="15">
      <c r="A1" s="2" t="s">
        <v>39</v>
      </c>
      <c r="B1" s="1" t="s">
        <v>0</v>
      </c>
      <c r="C1" s="1" t="s">
        <v>33</v>
      </c>
    </row>
    <row r="2" spans="1:3" ht="15">
      <c r="A2">
        <v>1</v>
      </c>
      <c r="B2" t="s">
        <v>13</v>
      </c>
      <c r="C2" t="s">
        <v>34</v>
      </c>
    </row>
    <row r="3" spans="1:3" ht="15">
      <c r="A3">
        <v>2</v>
      </c>
      <c r="B3" t="s">
        <v>15</v>
      </c>
      <c r="C3" t="s">
        <v>35</v>
      </c>
    </row>
    <row r="4" spans="1:3" ht="15">
      <c r="A4">
        <v>3</v>
      </c>
      <c r="B4" t="s">
        <v>16</v>
      </c>
      <c r="C4" t="s">
        <v>36</v>
      </c>
    </row>
    <row r="5" spans="1:3" ht="15">
      <c r="A5">
        <v>4</v>
      </c>
      <c r="B5" t="s">
        <v>17</v>
      </c>
      <c r="C5" t="s">
        <v>37</v>
      </c>
    </row>
    <row r="6" spans="1:3" ht="15">
      <c r="A6">
        <v>5</v>
      </c>
      <c r="B6" t="s">
        <v>18</v>
      </c>
      <c r="C6" t="s">
        <v>38</v>
      </c>
    </row>
  </sheetData>
  <sheetProtection sheet="1" objects="1" scenarios="1"/>
  <hyperlinks>
    <hyperlink ref="C5" r:id="rId1" display="hupu.ankka@ankkalinna.fi"/>
    <hyperlink ref="C6" r:id="rId2" display="sepe.susi@ankkalinna.fi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4" sqref="G4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  <col min="15" max="16384" width="12.59765625" style="0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20</v>
      </c>
      <c r="K3" t="s">
        <v>32</v>
      </c>
      <c r="L3" t="s">
        <v>14</v>
      </c>
      <c r="M3">
        <f>IF(OR(ISBLANK(K3),ISBLANK(L3)),"Hylätty",VLOOKUP(J3,arvosanat,4,TRUE))</f>
        <v>2.5</v>
      </c>
      <c r="N3" t="str">
        <f>IF(OR(ISBLANK(K3),ISBLANK(L3)),"Hylätty",VLOOKUP(J3,arvosanat,5,TRUE))</f>
        <v>2½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27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3</v>
      </c>
      <c r="J5">
        <f>IF(SUM(C5:H5)&gt;=12,SUM(C5:H5)+I5,SUM(C5:H5))</f>
        <v>17</v>
      </c>
      <c r="K5" t="s">
        <v>14</v>
      </c>
      <c r="L5" t="s">
        <v>32</v>
      </c>
      <c r="M5">
        <f>IF(OR(ISBLANK(K5),ISBLANK(L5)),"Hylätty",VLOOKUP(J5,arvosanat,4,TRUE))</f>
        <v>2</v>
      </c>
      <c r="N5">
        <f>IF(OR(ISBLANK(K5),ISBLANK(L5)),"Hylätty",VLOOKUP(J5,arvosanat,5,TRUE))</f>
        <v>2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2.4</v>
      </c>
      <c r="F9">
        <f t="shared" si="0"/>
        <v>2.8</v>
      </c>
      <c r="G9">
        <f t="shared" si="0"/>
        <v>3.2</v>
      </c>
      <c r="H9">
        <f t="shared" si="0"/>
        <v>3.6</v>
      </c>
      <c r="I9">
        <f t="shared" si="0"/>
        <v>3</v>
      </c>
      <c r="J9">
        <f t="shared" si="0"/>
        <v>19</v>
      </c>
      <c r="M9">
        <f>VLOOKUP(J9,arvosanat,4,TRUE)</f>
        <v>2.25</v>
      </c>
      <c r="N9" s="3" t="str">
        <f>VLOOKUP(J9,arvosanat,5,TRUE)</f>
        <v>2+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4</v>
      </c>
      <c r="F10">
        <f t="shared" si="1"/>
        <v>4</v>
      </c>
      <c r="G10">
        <f t="shared" si="1"/>
        <v>4</v>
      </c>
      <c r="H10">
        <f t="shared" si="1"/>
        <v>6</v>
      </c>
      <c r="I10">
        <f t="shared" si="1"/>
        <v>3</v>
      </c>
      <c r="J10">
        <f t="shared" si="1"/>
        <v>27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5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26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5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23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5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28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5</v>
      </c>
      <c r="H5">
        <v>5</v>
      </c>
      <c r="I5">
        <v>3</v>
      </c>
      <c r="J5">
        <f>IF(SUM(C5:H5)&gt;=12,SUM(C5:H5)+I5,SUM(C5:H5))</f>
        <v>27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3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8</v>
      </c>
      <c r="K6" s="7" t="s">
        <v>14</v>
      </c>
      <c r="L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2.8</v>
      </c>
      <c r="D9">
        <f t="shared" si="0"/>
        <v>3.8</v>
      </c>
      <c r="E9">
        <f t="shared" si="0"/>
        <v>3</v>
      </c>
      <c r="F9">
        <f t="shared" si="0"/>
        <v>3.4</v>
      </c>
      <c r="G9">
        <f t="shared" si="0"/>
        <v>3.4</v>
      </c>
      <c r="H9">
        <f t="shared" si="0"/>
        <v>4.2</v>
      </c>
      <c r="I9">
        <f t="shared" si="0"/>
        <v>3</v>
      </c>
      <c r="J9">
        <f t="shared" si="0"/>
        <v>22.4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5</v>
      </c>
      <c r="D10">
        <f t="shared" si="1"/>
        <v>5</v>
      </c>
      <c r="E10">
        <f t="shared" si="1"/>
        <v>5</v>
      </c>
      <c r="F10">
        <f t="shared" si="1"/>
        <v>5</v>
      </c>
      <c r="G10">
        <f t="shared" si="1"/>
        <v>5</v>
      </c>
      <c r="H10">
        <f t="shared" si="1"/>
        <v>6</v>
      </c>
      <c r="I10">
        <f t="shared" si="1"/>
        <v>3</v>
      </c>
      <c r="J10">
        <f t="shared" si="1"/>
        <v>28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8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20</v>
      </c>
      <c r="L3" t="s">
        <v>14</v>
      </c>
      <c r="M3" t="str">
        <f>IF(OR(ISBLANK(K3),ISBLANK(L3)),"Hylätty",VLOOKUP(J3,arvosanat,4,TRUE))</f>
        <v>Hylätty</v>
      </c>
      <c r="N3" t="str">
        <f>IF(OR(ISBLANK(K3),ISBLANK(L3)),"Hylätty",VLOOKUP(J3,arvosanat,5,TRUE))</f>
        <v>Hylätty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27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3</v>
      </c>
      <c r="J5">
        <f>IF(SUM(C5:H5)&gt;=12,SUM(C5:H5)+I5,SUM(C5:H5))</f>
        <v>17</v>
      </c>
      <c r="K5" t="s">
        <v>14</v>
      </c>
      <c r="L5" s="7" t="s">
        <v>14</v>
      </c>
      <c r="M5">
        <f>IF(OR(ISBLANK(K5),ISBLANK(L5)),"Hylätty",VLOOKUP(J5,arvosanat,4,TRUE))</f>
        <v>2</v>
      </c>
      <c r="N5">
        <f>IF(OR(ISBLANK(K5),ISBLANK(L5)),"Hylätty",VLOOKUP(J5,arvosanat,5,TRUE))</f>
        <v>2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K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2.4</v>
      </c>
      <c r="F9">
        <f t="shared" si="0"/>
        <v>2.8</v>
      </c>
      <c r="G9">
        <f t="shared" si="0"/>
        <v>3.2</v>
      </c>
      <c r="H9">
        <f t="shared" si="0"/>
        <v>3.6</v>
      </c>
      <c r="I9">
        <f t="shared" si="0"/>
        <v>3</v>
      </c>
      <c r="J9">
        <f t="shared" si="0"/>
        <v>19</v>
      </c>
      <c r="M9">
        <f>VLOOKUP(J9,arvosanat,4,TRUE)</f>
        <v>2.25</v>
      </c>
      <c r="N9" s="3" t="str">
        <f>VLOOKUP(J9,arvosanat,5,TRUE)</f>
        <v>2+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4</v>
      </c>
      <c r="F10">
        <f t="shared" si="1"/>
        <v>4</v>
      </c>
      <c r="G10">
        <f t="shared" si="1"/>
        <v>4</v>
      </c>
      <c r="H10">
        <f t="shared" si="1"/>
        <v>6</v>
      </c>
      <c r="I10">
        <f t="shared" si="1"/>
        <v>3</v>
      </c>
      <c r="J10">
        <f t="shared" si="1"/>
        <v>27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F43" sqref="F43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5</v>
      </c>
      <c r="H3">
        <v>5</v>
      </c>
      <c r="I3">
        <v>4</v>
      </c>
      <c r="J3">
        <f>IF(SUM(C3:H3)&gt;=12,SUM(C3:H3)+I3,SUM(C3:H3))</f>
        <v>24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6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30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4</v>
      </c>
      <c r="H5">
        <v>2</v>
      </c>
      <c r="I5">
        <v>3</v>
      </c>
      <c r="J5">
        <f>IF(SUM(C5:H5)&gt;=12,SUM(C5:H5)+I5,SUM(C5:H5))</f>
        <v>23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3.6</v>
      </c>
      <c r="F9">
        <f t="shared" si="0"/>
        <v>3.4</v>
      </c>
      <c r="G9">
        <f t="shared" si="0"/>
        <v>3.4</v>
      </c>
      <c r="H9">
        <f t="shared" si="0"/>
        <v>3.4</v>
      </c>
      <c r="I9">
        <f t="shared" si="0"/>
        <v>3.25</v>
      </c>
      <c r="J9">
        <f t="shared" si="0"/>
        <v>21.6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6</v>
      </c>
      <c r="F10">
        <f t="shared" si="1"/>
        <v>5</v>
      </c>
      <c r="G10">
        <f t="shared" si="1"/>
        <v>5</v>
      </c>
      <c r="H10">
        <f t="shared" si="1"/>
        <v>5</v>
      </c>
      <c r="I10">
        <f t="shared" si="1"/>
        <v>4</v>
      </c>
      <c r="J10">
        <f t="shared" si="1"/>
        <v>30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38" sqref="C38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6" width="7.296875" style="0" bestFit="1" customWidth="1"/>
    <col min="7" max="7" width="9.09765625" style="0" customWidth="1"/>
  </cols>
  <sheetData>
    <row r="1" spans="1:7" ht="15">
      <c r="A1" s="2" t="s">
        <v>39</v>
      </c>
      <c r="B1" s="1" t="s">
        <v>0</v>
      </c>
      <c r="C1" s="1" t="s">
        <v>40</v>
      </c>
      <c r="D1" s="1" t="s">
        <v>41</v>
      </c>
      <c r="E1" s="1" t="s">
        <v>42</v>
      </c>
      <c r="F1" s="1" t="s">
        <v>43</v>
      </c>
      <c r="G1" s="2" t="s">
        <v>44</v>
      </c>
    </row>
    <row r="2" spans="1:7" ht="15">
      <c r="A2">
        <v>1</v>
      </c>
      <c r="B2" t="str">
        <f>VLOOKUP(A2,opiskelijat,2,FALSE)</f>
        <v>Ankka Hupu</v>
      </c>
      <c r="C2">
        <f>VLOOKUP($A2,Kurssi1,13,FALSE)</f>
        <v>3</v>
      </c>
      <c r="D2">
        <f>VLOOKUP($A2,kurssi2,13,FALSE)</f>
        <v>3</v>
      </c>
      <c r="E2">
        <f>VLOOKUP($A2,kurssi3,13,FALSE)</f>
        <v>3</v>
      </c>
      <c r="F2">
        <f>VLOOKUP($A2,kurssi4,13,FALSE)</f>
        <v>3</v>
      </c>
      <c r="G2">
        <f>IF(ISNA(MATCH("hylätty",C2:F2,0)),AVERAGE(C2:F2),"Hylätty")</f>
        <v>3</v>
      </c>
    </row>
    <row r="3" spans="1:7" ht="15">
      <c r="A3">
        <v>2</v>
      </c>
      <c r="B3" t="str">
        <f>VLOOKUP(A3,opiskelijat,2,FALSE)</f>
        <v>Ankka Lupu</v>
      </c>
      <c r="C3">
        <f>VLOOKUP(A3,Kurssi1,13,FALSE)</f>
        <v>2.5</v>
      </c>
      <c r="D3">
        <f>VLOOKUP($A3,kurssi2,13,FALSE)</f>
        <v>3</v>
      </c>
      <c r="E3" t="str">
        <f>VLOOKUP($A3,kurssi3,13,FALSE)</f>
        <v>Hylätty</v>
      </c>
      <c r="F3">
        <f>VLOOKUP($A3,kurssi4,13,FALSE)</f>
        <v>3</v>
      </c>
      <c r="G3" t="str">
        <f>IF(ISNA(MATCH("hylätty",C3:F3,0)),AVERAGE(C3:F3),"Hylätty")</f>
        <v>Hylätty</v>
      </c>
    </row>
    <row r="4" spans="1:7" ht="15">
      <c r="A4">
        <v>3</v>
      </c>
      <c r="B4" t="str">
        <f>VLOOKUP(A4,opiskelijat,2,FALSE)</f>
        <v>Ankka Tupu</v>
      </c>
      <c r="C4">
        <f>VLOOKUP(A4,Kurssi1,13,FALSE)</f>
        <v>3</v>
      </c>
      <c r="D4">
        <f>VLOOKUP($A4,kurssi2,13,FALSE)</f>
        <v>3</v>
      </c>
      <c r="E4">
        <f>VLOOKUP($A4,kurssi3,13,FALSE)</f>
        <v>3</v>
      </c>
      <c r="F4">
        <f>VLOOKUP($A4,kurssi4,13,FALSE)</f>
        <v>3</v>
      </c>
      <c r="G4">
        <f>IF(ISNA(MATCH("hylätty",C4:F4,0)),AVERAGE(C4:F4),"Hylätty")</f>
        <v>3</v>
      </c>
    </row>
    <row r="5" spans="1:7" ht="15">
      <c r="A5">
        <v>4</v>
      </c>
      <c r="B5" t="str">
        <f>VLOOKUP(A5,opiskelijat,2,FALSE)</f>
        <v>Ankka Aku</v>
      </c>
      <c r="C5">
        <f>VLOOKUP(A5,Kurssi1,13,FALSE)</f>
        <v>2</v>
      </c>
      <c r="D5">
        <f>VLOOKUP($A5,kurssi2,13,FALSE)</f>
        <v>3</v>
      </c>
      <c r="E5">
        <f>VLOOKUP($A5,kurssi3,13,FALSE)</f>
        <v>2</v>
      </c>
      <c r="F5">
        <f>VLOOKUP($A5,kurssi4,13,FALSE)</f>
        <v>3</v>
      </c>
      <c r="G5">
        <f>IF(ISNA(MATCH("hylätty",C5:F5,0)),AVERAGE(C5:F5),"Hylätty")</f>
        <v>2.5</v>
      </c>
    </row>
    <row r="6" spans="1:7" ht="15">
      <c r="A6">
        <v>5</v>
      </c>
      <c r="B6" t="str">
        <f>VLOOKUP(A6,opiskelijat,2,FALSE)</f>
        <v>Susi Sepe</v>
      </c>
      <c r="C6" t="str">
        <f>VLOOKUP(A6,Kurssi1,13,FALSE)</f>
        <v>Hylätty</v>
      </c>
      <c r="D6" t="str">
        <f>VLOOKUP($A6,kurssi2,13,FALSE)</f>
        <v>Hylätty</v>
      </c>
      <c r="E6" t="str">
        <f>VLOOKUP($A6,kurssi3,13,FALSE)</f>
        <v>Hylätty</v>
      </c>
      <c r="F6" t="str">
        <f>VLOOKUP($A6,kurssi4,13,FALSE)</f>
        <v>Hylätty</v>
      </c>
      <c r="G6" t="str">
        <f>IF(ISNA(MATCH("hylätty",C6:F6,0)),AVERAGE(C6:F6),"Hylätty")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8.796875" defaultRowHeight="15"/>
  <cols>
    <col min="1" max="1" width="10" style="0" customWidth="1"/>
    <col min="2" max="2" width="2.296875" style="0" customWidth="1"/>
    <col min="3" max="3" width="7.796875" style="0" customWidth="1"/>
    <col min="4" max="4" width="11.296875" style="0" customWidth="1"/>
    <col min="5" max="5" width="13.09765625" style="0" customWidth="1"/>
    <col min="6" max="16384" width="12.59765625" style="0" customWidth="1"/>
  </cols>
  <sheetData>
    <row r="1" spans="1:5" ht="15">
      <c r="A1" s="1" t="s">
        <v>22</v>
      </c>
      <c r="B1" s="1"/>
      <c r="C1" s="1"/>
      <c r="D1" s="1" t="s">
        <v>23</v>
      </c>
      <c r="E1" s="1" t="s">
        <v>12</v>
      </c>
    </row>
    <row r="2" spans="1:5" ht="15">
      <c r="A2" s="4">
        <v>0</v>
      </c>
      <c r="B2" s="5"/>
      <c r="C2" s="4"/>
      <c r="D2" s="4" t="s">
        <v>24</v>
      </c>
      <c r="E2" s="6" t="s">
        <v>24</v>
      </c>
    </row>
    <row r="3" spans="1:5" ht="15">
      <c r="A3" s="4">
        <v>12</v>
      </c>
      <c r="B3" s="5"/>
      <c r="C3" s="4"/>
      <c r="D3" s="4">
        <v>1</v>
      </c>
      <c r="E3" s="6">
        <v>1</v>
      </c>
    </row>
    <row r="4" spans="1:5" ht="15">
      <c r="A4" s="4">
        <v>13</v>
      </c>
      <c r="B4" s="5"/>
      <c r="C4" s="4"/>
      <c r="D4" s="4">
        <v>1.25</v>
      </c>
      <c r="E4" s="6" t="s">
        <v>25</v>
      </c>
    </row>
    <row r="5" spans="1:5" ht="15">
      <c r="A5" s="4">
        <v>14</v>
      </c>
      <c r="B5" s="5" t="s">
        <v>26</v>
      </c>
      <c r="C5" s="4">
        <v>15.5</v>
      </c>
      <c r="D5" s="4">
        <v>1.5</v>
      </c>
      <c r="E5" s="6" t="s">
        <v>27</v>
      </c>
    </row>
    <row r="6" spans="1:5" ht="15">
      <c r="A6" s="4">
        <v>15.5</v>
      </c>
      <c r="B6" s="5" t="s">
        <v>26</v>
      </c>
      <c r="C6" s="4">
        <v>17</v>
      </c>
      <c r="D6" s="4">
        <v>1.75</v>
      </c>
      <c r="E6" s="6" t="s">
        <v>28</v>
      </c>
    </row>
    <row r="7" spans="1:5" ht="15">
      <c r="A7" s="4">
        <v>17</v>
      </c>
      <c r="B7" s="5" t="s">
        <v>26</v>
      </c>
      <c r="C7" s="4">
        <v>18.5</v>
      </c>
      <c r="D7" s="4">
        <v>2</v>
      </c>
      <c r="E7" s="6">
        <v>2</v>
      </c>
    </row>
    <row r="8" spans="1:5" ht="15">
      <c r="A8" s="4">
        <v>18.5</v>
      </c>
      <c r="B8" s="5" t="s">
        <v>26</v>
      </c>
      <c r="C8" s="4">
        <v>20</v>
      </c>
      <c r="D8" s="4">
        <v>2.25</v>
      </c>
      <c r="E8" s="6" t="s">
        <v>29</v>
      </c>
    </row>
    <row r="9" spans="1:5" ht="15">
      <c r="A9" s="4">
        <v>20</v>
      </c>
      <c r="B9" s="5" t="s">
        <v>26</v>
      </c>
      <c r="C9" s="4">
        <v>21.5</v>
      </c>
      <c r="D9" s="4">
        <v>2.5</v>
      </c>
      <c r="E9" s="6" t="s">
        <v>30</v>
      </c>
    </row>
    <row r="10" spans="1:5" ht="15">
      <c r="A10" s="4">
        <v>21.5</v>
      </c>
      <c r="B10" s="5" t="s">
        <v>26</v>
      </c>
      <c r="C10" s="4">
        <v>23</v>
      </c>
      <c r="D10" s="4">
        <v>2.75</v>
      </c>
      <c r="E10" s="6" t="s">
        <v>31</v>
      </c>
    </row>
    <row r="11" spans="1:5" ht="15">
      <c r="A11" s="4">
        <v>23</v>
      </c>
      <c r="B11" s="5" t="s">
        <v>26</v>
      </c>
      <c r="C11" s="4">
        <v>24</v>
      </c>
      <c r="D11" s="4">
        <v>3</v>
      </c>
      <c r="E11" s="6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2001-02-12T08:19:19Z</dcterms:created>
  <dcterms:modified xsi:type="dcterms:W3CDTF">2001-02-23T13:09:09Z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