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9020" windowHeight="13170" activeTab="0"/>
  </bookViews>
  <sheets>
    <sheet name="Opiskelijat" sheetId="1" r:id="rId1"/>
    <sheet name="Kurssi1" sheetId="2" r:id="rId2"/>
    <sheet name="Kurssi2" sheetId="3" r:id="rId3"/>
    <sheet name="Kurssi3" sheetId="4" r:id="rId4"/>
    <sheet name="Kurssi4" sheetId="5" r:id="rId5"/>
    <sheet name="Kooste" sheetId="6" r:id="rId6"/>
    <sheet name="Arvosanat" sheetId="7" r:id="rId7"/>
  </sheets>
  <definedNames>
    <definedName name="arvosanat">'Arvosanat'!$A$2:$E$11</definedName>
    <definedName name="kaavio">'Kurssi1'!$J$2:$J$10</definedName>
    <definedName name="Kooste">'Kooste'!$A$1:$G$6</definedName>
    <definedName name="Kurssi1">'Kurssi1'!$A$2:$N$10</definedName>
    <definedName name="kurssi2">'Kurssi2'!$A$2:$N$6</definedName>
    <definedName name="kurssi3">'Kurssi3'!$A$2:$N$6</definedName>
    <definedName name="kurssi4">'Kurssi4'!$A$2:$N$6</definedName>
    <definedName name="opis">'Kurssi1'!$B$2:$B$10</definedName>
    <definedName name="opiskelijat">'Opiskelijat'!$A$2:$C$6</definedName>
  </definedNames>
  <calcPr fullCalcOnLoad="1"/>
</workbook>
</file>

<file path=xl/sharedStrings.xml><?xml version="1.0" encoding="utf-8"?>
<sst xmlns="http://schemas.openxmlformats.org/spreadsheetml/2006/main" count="146" uniqueCount="45">
  <si>
    <t>Nimi</t>
  </si>
  <si>
    <t>Teht1</t>
  </si>
  <si>
    <t>Teht2</t>
  </si>
  <si>
    <t>Teht3</t>
  </si>
  <si>
    <t>Teht4</t>
  </si>
  <si>
    <t>Teht5</t>
  </si>
  <si>
    <t>Teht6</t>
  </si>
  <si>
    <t>Bonus</t>
  </si>
  <si>
    <t>Yhteensä</t>
  </si>
  <si>
    <t>HT1</t>
  </si>
  <si>
    <t>HT2</t>
  </si>
  <si>
    <t>Num.arv</t>
  </si>
  <si>
    <t>Arvosana</t>
  </si>
  <si>
    <t>Ankka Hupu</t>
  </si>
  <si>
    <t>OK</t>
  </si>
  <si>
    <t>Ankka Lupu</t>
  </si>
  <si>
    <t>Ankka Tupu</t>
  </si>
  <si>
    <t>Ankka Aku</t>
  </si>
  <si>
    <t>Susi Sepe</t>
  </si>
  <si>
    <t>KESKIARVO</t>
  </si>
  <si>
    <t>MAKSIMI</t>
  </si>
  <si>
    <t>MINIMI</t>
  </si>
  <si>
    <t>Pisteet</t>
  </si>
  <si>
    <t>Numero</t>
  </si>
  <si>
    <t>Hylätty</t>
  </si>
  <si>
    <t>1+</t>
  </si>
  <si>
    <t>-</t>
  </si>
  <si>
    <t>1½</t>
  </si>
  <si>
    <t>2-</t>
  </si>
  <si>
    <t>2+</t>
  </si>
  <si>
    <t>2½</t>
  </si>
  <si>
    <t>3-</t>
  </si>
  <si>
    <t>Ok</t>
  </si>
  <si>
    <t>Email</t>
  </si>
  <si>
    <t>hupu.ankka@ankkalinna.fi</t>
  </si>
  <si>
    <t>lupu.ankka@ankkalinna.fi</t>
  </si>
  <si>
    <t>tupu.ankka@ankkalinna.fi</t>
  </si>
  <si>
    <t>aku.ankka@ankkalinna.fi</t>
  </si>
  <si>
    <t>sepe.susi@ankkalinna.fi</t>
  </si>
  <si>
    <t>ID</t>
  </si>
  <si>
    <t>Kurssi1</t>
  </si>
  <si>
    <t>Kurssi2</t>
  </si>
  <si>
    <t>Kurssi3</t>
  </si>
  <si>
    <t>Kurssi4</t>
  </si>
  <si>
    <t>Koko aine</t>
  </si>
</sst>
</file>

<file path=xl/styles.xml><?xml version="1.0" encoding="utf-8"?>
<styleSheet xmlns="http://schemas.openxmlformats.org/spreadsheetml/2006/main">
  <numFmts count="9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#,##0.00_ ;\-#,##0.00\ "/>
  </numFmts>
  <fonts count="8">
    <font>
      <sz val="12"/>
      <name val="Verdana"/>
      <family val="2"/>
    </font>
    <font>
      <sz val="10"/>
      <name val="Arial"/>
      <family val="0"/>
    </font>
    <font>
      <u val="single"/>
      <sz val="12"/>
      <color indexed="36"/>
      <name val="Verdana"/>
      <family val="2"/>
    </font>
    <font>
      <u val="single"/>
      <sz val="12"/>
      <color indexed="12"/>
      <name val="Verdana"/>
      <family val="2"/>
    </font>
    <font>
      <b/>
      <sz val="12"/>
      <name val="Verdana"/>
      <family val="2"/>
    </font>
    <font>
      <b/>
      <sz val="8"/>
      <name val="Arial"/>
      <family val="0"/>
    </font>
    <font>
      <sz val="8"/>
      <name val="Arial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" borderId="0">
      <alignment/>
      <protection/>
    </xf>
    <xf numFmtId="9" fontId="1" fillId="0" borderId="0" applyFont="0" applyFill="0" applyBorder="0" applyAlignment="0" applyProtection="0"/>
    <xf numFmtId="0" fontId="0" fillId="3" borderId="0">
      <alignment/>
      <protection locked="0"/>
    </xf>
  </cellStyleXfs>
  <cellXfs count="10">
    <xf numFmtId="0" fontId="0" fillId="0" borderId="0" xfId="0" applyAlignment="1">
      <alignment/>
    </xf>
    <xf numFmtId="0" fontId="4" fillId="2" borderId="0" xfId="21">
      <alignment/>
      <protection/>
    </xf>
    <xf numFmtId="0" fontId="4" fillId="2" borderId="0" xfId="21" applyFont="1">
      <alignment/>
      <protection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 quotePrefix="1">
      <alignment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/>
    </xf>
    <xf numFmtId="0" fontId="0" fillId="3" borderId="0" xfId="23">
      <alignment/>
      <protection locked="0"/>
    </xf>
    <xf numFmtId="0" fontId="0" fillId="3" borderId="0" xfId="23" applyFont="1">
      <alignment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otsikko" xfId="21"/>
    <cellStyle name="Percent" xfId="22"/>
    <cellStyle name="syöte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Kurssi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Kurssi1!$B$2</c:f>
              <c:strCache>
                <c:ptCount val="1"/>
                <c:pt idx="0">
                  <c:v>#N/A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Kurssi1!$J$2</c:f>
            </c:numRef>
          </c:val>
        </c:ser>
        <c:ser>
          <c:idx val="1"/>
          <c:order val="1"/>
          <c:tx>
            <c:strRef>
              <c:f>Kurssi1!$B$3</c:f>
              <c:strCache>
                <c:ptCount val="1"/>
                <c:pt idx="0">
                  <c:v>Ankka Lupu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Kurssi1!$J$3</c:f>
              <c:numCache/>
            </c:numRef>
          </c:val>
        </c:ser>
        <c:ser>
          <c:idx val="2"/>
          <c:order val="2"/>
          <c:tx>
            <c:strRef>
              <c:f>Kurssi1!$B$4</c:f>
              <c:strCache>
                <c:ptCount val="1"/>
                <c:pt idx="0">
                  <c:v>Ankka Lupu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Kurssi1!$J$4</c:f>
              <c:numCache/>
            </c:numRef>
          </c:val>
        </c:ser>
        <c:ser>
          <c:idx val="3"/>
          <c:order val="3"/>
          <c:tx>
            <c:strRef>
              <c:f>Kurssi1!$B$5</c:f>
              <c:strCache>
                <c:ptCount val="1"/>
                <c:pt idx="0">
                  <c:v>Ankka Hupu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Kurssi1!$J$5</c:f>
              <c:numCache/>
            </c:numRef>
          </c:val>
        </c:ser>
        <c:ser>
          <c:idx val="4"/>
          <c:order val="4"/>
          <c:tx>
            <c:strRef>
              <c:f>Kurssi1!$B$6</c:f>
              <c:strCache>
                <c:ptCount val="1"/>
                <c:pt idx="0">
                  <c:v>Ankka Hupu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Kurssi1!$J$6</c:f>
              <c:numCache/>
            </c:numRef>
          </c:val>
        </c:ser>
        <c:ser>
          <c:idx val="5"/>
          <c:order val="5"/>
          <c:tx>
            <c:strRef>
              <c:f>Kurssi1!$B$7</c:f>
              <c:strCache>
                <c:ptCount val="1"/>
                <c:pt idx="0">
                  <c:v>Ankka Lupu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Kurssi1!$J$7</c:f>
              <c:numCache/>
            </c:numRef>
          </c:val>
        </c:ser>
        <c:ser>
          <c:idx val="6"/>
          <c:order val="6"/>
          <c:tx>
            <c:strRef>
              <c:f>Kurssi1!$B$8</c:f>
              <c:strCache>
                <c:ptCount val="1"/>
                <c:pt idx="0">
                  <c:v>Ankka Tupu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Kurssi1!$J$8</c:f>
              <c:numCache/>
            </c:numRef>
          </c:val>
        </c:ser>
        <c:ser>
          <c:idx val="7"/>
          <c:order val="7"/>
          <c:tx>
            <c:strRef>
              <c:f>Kurssi1!$B$9</c:f>
              <c:strCache>
                <c:ptCount val="1"/>
                <c:pt idx="0">
                  <c:v>Ankka Aku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Kurssi1!$J$9</c:f>
              <c:numCache/>
            </c:numRef>
          </c:val>
        </c:ser>
        <c:ser>
          <c:idx val="8"/>
          <c:order val="8"/>
          <c:tx>
            <c:strRef>
              <c:f>Kurssi1!$B$10</c:f>
              <c:strCache>
                <c:ptCount val="1"/>
                <c:pt idx="0">
                  <c:v>Susi Sepe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Kurssi1!$J$10</c:f>
              <c:numCache/>
            </c:numRef>
          </c:val>
        </c:ser>
        <c:axId val="67067935"/>
        <c:axId val="66740504"/>
      </c:barChart>
      <c:catAx>
        <c:axId val="67067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Opiskelijat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740504"/>
        <c:crosses val="autoZero"/>
        <c:auto val="1"/>
        <c:lblOffset val="100"/>
        <c:noMultiLvlLbl val="0"/>
      </c:catAx>
      <c:valAx>
        <c:axId val="66740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Pisteet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70679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Opiskelijoiden suoritukset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Kooste!$B$2</c:f>
              <c:strCache>
                <c:ptCount val="1"/>
                <c:pt idx="0">
                  <c:v>Ankka Hupu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Kooste!$C$1:$F$1</c:f>
              <c:strCache/>
            </c:strRef>
          </c:cat>
          <c:val>
            <c:numRef>
              <c:f>Kooste!$C$2:$F$2</c:f>
              <c:numCache/>
            </c:numRef>
          </c:val>
          <c:shape val="cylinder"/>
        </c:ser>
        <c:ser>
          <c:idx val="1"/>
          <c:order val="1"/>
          <c:tx>
            <c:strRef>
              <c:f>Kooste!$B$3</c:f>
              <c:strCache>
                <c:ptCount val="1"/>
                <c:pt idx="0">
                  <c:v>Ankka Lupu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Kooste!$C$3:$F$3</c:f>
              <c:numCache/>
            </c:numRef>
          </c:val>
          <c:shape val="cylinder"/>
        </c:ser>
        <c:ser>
          <c:idx val="2"/>
          <c:order val="2"/>
          <c:tx>
            <c:strRef>
              <c:f>Kooste!$B$4</c:f>
              <c:strCache>
                <c:ptCount val="1"/>
                <c:pt idx="0">
                  <c:v>Ankka Tupu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Kooste!$C$4:$F$4</c:f>
              <c:numCache/>
            </c:numRef>
          </c:val>
          <c:shape val="cylinder"/>
        </c:ser>
        <c:ser>
          <c:idx val="3"/>
          <c:order val="3"/>
          <c:tx>
            <c:strRef>
              <c:f>Kooste!$B$5</c:f>
              <c:strCache>
                <c:ptCount val="1"/>
                <c:pt idx="0">
                  <c:v>Ankka Aku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Kooste!$C$5:$F$5</c:f>
              <c:numCache/>
            </c:numRef>
          </c:val>
          <c:shape val="cylinder"/>
        </c:ser>
        <c:ser>
          <c:idx val="4"/>
          <c:order val="4"/>
          <c:tx>
            <c:strRef>
              <c:f>Kooste!$B$6</c:f>
              <c:strCache>
                <c:ptCount val="1"/>
                <c:pt idx="0">
                  <c:v>Susi Sepe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Kooste!$C$6:$F$6</c:f>
              <c:numCache/>
            </c:numRef>
          </c:val>
          <c:shape val="cylinder"/>
        </c:ser>
        <c:shape val="cylinder"/>
        <c:axId val="63793625"/>
        <c:axId val="37271714"/>
      </c:bar3DChart>
      <c:catAx>
        <c:axId val="63793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Kurssit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7271714"/>
        <c:crosses val="autoZero"/>
        <c:auto val="1"/>
        <c:lblOffset val="100"/>
        <c:noMultiLvlLbl val="0"/>
      </c:catAx>
      <c:valAx>
        <c:axId val="372717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Arvosanat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793625"/>
        <c:crossesAt val="1"/>
        <c:crossBetween val="between"/>
        <c:dispUnits/>
      </c:valAx>
      <c:spPr>
        <a:noFill/>
        <a:ln>
          <a:noFill/>
        </a:ln>
      </c:spPr>
    </c:plotArea>
    <c:legend>
      <c:legendPos val="l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9525</xdr:rowOff>
    </xdr:from>
    <xdr:to>
      <xdr:col>10</xdr:col>
      <xdr:colOff>257175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285750" y="3076575"/>
        <a:ext cx="63055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8</xdr:row>
      <xdr:rowOff>95250</xdr:rowOff>
    </xdr:from>
    <xdr:to>
      <xdr:col>7</xdr:col>
      <xdr:colOff>247650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200025" y="1619250"/>
        <a:ext cx="49911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upu.ankka@ankkalinna.fi" TargetMode="External" /><Relationship Id="rId2" Type="http://schemas.openxmlformats.org/officeDocument/2006/relationships/hyperlink" Target="mailto:sepe.susi@ankkalinna.fi" TargetMode="Externa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6"/>
  <sheetViews>
    <sheetView tabSelected="1" workbookViewId="0" topLeftCell="A1">
      <selection activeCell="D12" sqref="D12"/>
    </sheetView>
  </sheetViews>
  <sheetFormatPr defaultColWidth="8.796875" defaultRowHeight="15"/>
  <cols>
    <col min="1" max="1" width="3" style="0" bestFit="1" customWidth="1"/>
    <col min="2" max="2" width="10.59765625" style="0" bestFit="1" customWidth="1"/>
    <col min="3" max="3" width="22.69921875" style="0" bestFit="1" customWidth="1"/>
  </cols>
  <sheetData>
    <row r="1" spans="1:3" ht="15">
      <c r="A1" s="2" t="s">
        <v>39</v>
      </c>
      <c r="B1" s="1" t="s">
        <v>0</v>
      </c>
      <c r="C1" s="1" t="s">
        <v>33</v>
      </c>
    </row>
    <row r="2" spans="1:3" ht="15">
      <c r="A2">
        <v>4</v>
      </c>
      <c r="B2" t="s">
        <v>17</v>
      </c>
      <c r="C2" t="s">
        <v>37</v>
      </c>
    </row>
    <row r="3" spans="1:3" ht="15">
      <c r="A3">
        <v>1</v>
      </c>
      <c r="B3" t="s">
        <v>13</v>
      </c>
      <c r="C3" t="s">
        <v>34</v>
      </c>
    </row>
    <row r="4" spans="1:3" ht="15">
      <c r="A4">
        <v>2</v>
      </c>
      <c r="B4" t="s">
        <v>15</v>
      </c>
      <c r="C4" t="s">
        <v>35</v>
      </c>
    </row>
    <row r="5" spans="1:3" ht="15">
      <c r="A5">
        <v>3</v>
      </c>
      <c r="B5" t="s">
        <v>16</v>
      </c>
      <c r="C5" t="s">
        <v>36</v>
      </c>
    </row>
    <row r="6" spans="1:3" ht="15">
      <c r="A6">
        <v>5</v>
      </c>
      <c r="B6" t="s">
        <v>18</v>
      </c>
      <c r="C6" t="s">
        <v>38</v>
      </c>
    </row>
  </sheetData>
  <sheetProtection sheet="1" objects="1" scenarios="1"/>
  <hyperlinks>
    <hyperlink ref="C2" r:id="rId1" display="hupu.ankka@ankkalinna.fi"/>
    <hyperlink ref="C6" r:id="rId2" display="sepe.susi@ankkalinna.fi"/>
  </hyperlinks>
  <printOptions/>
  <pageMargins left="0.75" right="0.75" top="1" bottom="1" header="0.5" footer="0.5"/>
  <pageSetup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15"/>
  <sheetViews>
    <sheetView workbookViewId="0" topLeftCell="A1">
      <selection activeCell="C43" sqref="C43"/>
    </sheetView>
  </sheetViews>
  <sheetFormatPr defaultColWidth="8.796875" defaultRowHeight="15"/>
  <cols>
    <col min="1" max="1" width="3" style="0" bestFit="1" customWidth="1"/>
    <col min="2" max="2" width="11.3984375" style="0" bestFit="1" customWidth="1"/>
    <col min="3" max="8" width="6.09765625" style="0" bestFit="1" customWidth="1"/>
    <col min="9" max="9" width="6.296875" style="0" bestFit="1" customWidth="1"/>
    <col min="10" max="10" width="9.19921875" style="0" bestFit="1" customWidth="1"/>
    <col min="11" max="12" width="4.5" style="0" bestFit="1" customWidth="1"/>
    <col min="13" max="13" width="8.3984375" style="0" bestFit="1" customWidth="1"/>
    <col min="14" max="14" width="9.19921875" style="0" bestFit="1" customWidth="1"/>
    <col min="15" max="16384" width="12.59765625" style="0" customWidth="1"/>
  </cols>
  <sheetData>
    <row r="1" spans="1:14" ht="16.5" customHeight="1">
      <c r="A1" s="1" t="s">
        <v>39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2" t="s">
        <v>7</v>
      </c>
      <c r="J1" s="1" t="s">
        <v>8</v>
      </c>
      <c r="K1" s="2" t="s">
        <v>9</v>
      </c>
      <c r="L1" s="2" t="s">
        <v>10</v>
      </c>
      <c r="M1" s="1" t="s">
        <v>11</v>
      </c>
      <c r="N1" s="1" t="s">
        <v>12</v>
      </c>
    </row>
    <row r="2" spans="1:14" ht="15" hidden="1">
      <c r="A2" s="8"/>
      <c r="B2" t="e">
        <f aca="true" t="shared" si="0" ref="B2:B10">VLOOKUP(A2,opiskelijat,2,FALSE)</f>
        <v>#N/A</v>
      </c>
      <c r="C2" s="8"/>
      <c r="D2" s="8"/>
      <c r="E2" s="8"/>
      <c r="F2" s="8"/>
      <c r="G2" s="8"/>
      <c r="H2" s="8"/>
      <c r="I2" s="8"/>
      <c r="J2">
        <f aca="true" t="shared" si="1" ref="J2:J10">IF(SUM(C2:H2)&gt;=12,SUM(C2:H2)+I2,SUM(C2:H2))</f>
        <v>0</v>
      </c>
      <c r="K2" s="8"/>
      <c r="L2" s="8"/>
      <c r="M2" t="str">
        <f aca="true" t="shared" si="2" ref="M2:M10">IF(OR(ISBLANK(K2),ISBLANK(L2)),"Hylätty",VLOOKUP(J2,arvosanat,4,TRUE))</f>
        <v>Hylätty</v>
      </c>
      <c r="N2" t="str">
        <f aca="true" t="shared" si="3" ref="N2:N10">IF(OR(ISBLANK(K2),ISBLANK(L2)),"Hylätty",VLOOKUP(J2,arvosanat,5,TRUE))</f>
        <v>Hylätty</v>
      </c>
    </row>
    <row r="3" spans="1:14" ht="15">
      <c r="A3" s="8">
        <v>2</v>
      </c>
      <c r="B3" t="str">
        <f t="shared" si="0"/>
        <v>Ankka Lupu</v>
      </c>
      <c r="C3" s="8">
        <v>2</v>
      </c>
      <c r="D3" s="8">
        <v>2</v>
      </c>
      <c r="E3" s="8">
        <v>2</v>
      </c>
      <c r="F3" s="8">
        <v>2</v>
      </c>
      <c r="G3" s="8">
        <v>2</v>
      </c>
      <c r="H3" s="8">
        <v>2</v>
      </c>
      <c r="I3" s="8">
        <v>2</v>
      </c>
      <c r="J3">
        <f>IF(SUM(C3:H3)&gt;=12,SUM(C3:H3)+I3,SUM(C3:H3))</f>
        <v>14</v>
      </c>
      <c r="K3" s="8" t="s">
        <v>32</v>
      </c>
      <c r="L3" s="8" t="s">
        <v>32</v>
      </c>
      <c r="M3">
        <f>IF(OR(ISBLANK(K3),ISBLANK(L3)),"Hylätty",VLOOKUP(J3,arvosanat,4,TRUE))</f>
        <v>1.5</v>
      </c>
      <c r="N3" t="str">
        <f>IF(OR(ISBLANK(K3),ISBLANK(L3)),"Hylätty",VLOOKUP(J3,arvosanat,5,TRUE))</f>
        <v>1½</v>
      </c>
    </row>
    <row r="4" spans="1:14" ht="15">
      <c r="A4" s="8">
        <v>2</v>
      </c>
      <c r="B4" t="str">
        <f t="shared" si="0"/>
        <v>Ankka Lupu</v>
      </c>
      <c r="C4" s="8">
        <v>2</v>
      </c>
      <c r="D4" s="8">
        <v>2</v>
      </c>
      <c r="E4" s="8">
        <v>2</v>
      </c>
      <c r="F4" s="8">
        <v>2</v>
      </c>
      <c r="G4" s="8">
        <v>2</v>
      </c>
      <c r="H4" s="8">
        <v>2</v>
      </c>
      <c r="I4" s="8">
        <v>2</v>
      </c>
      <c r="J4">
        <f>IF(SUM(C4:H4)&gt;=12,SUM(C4:H4)+I4,SUM(C4:H4))</f>
        <v>14</v>
      </c>
      <c r="K4" s="8" t="s">
        <v>32</v>
      </c>
      <c r="L4" s="8" t="s">
        <v>32</v>
      </c>
      <c r="M4">
        <f>IF(OR(ISBLANK(K4),ISBLANK(L4)),"Hylätty",VLOOKUP(J4,arvosanat,4,TRUE))</f>
        <v>1.5</v>
      </c>
      <c r="N4" t="str">
        <f>IF(OR(ISBLANK(K4),ISBLANK(L4)),"Hylätty",VLOOKUP(J4,arvosanat,5,TRUE))</f>
        <v>1½</v>
      </c>
    </row>
    <row r="5" spans="1:14" ht="15">
      <c r="A5" s="8">
        <v>1</v>
      </c>
      <c r="B5" t="str">
        <f t="shared" si="0"/>
        <v>Ankka Hupu</v>
      </c>
      <c r="C5" s="8">
        <v>2</v>
      </c>
      <c r="D5" s="8">
        <v>2</v>
      </c>
      <c r="E5" s="8">
        <v>2</v>
      </c>
      <c r="F5" s="8">
        <v>2</v>
      </c>
      <c r="G5" s="8">
        <v>2</v>
      </c>
      <c r="H5" s="8">
        <v>2</v>
      </c>
      <c r="I5" s="8">
        <v>2</v>
      </c>
      <c r="J5">
        <f t="shared" si="1"/>
        <v>14</v>
      </c>
      <c r="K5" s="9" t="s">
        <v>32</v>
      </c>
      <c r="L5" s="9" t="s">
        <v>32</v>
      </c>
      <c r="M5">
        <f t="shared" si="2"/>
        <v>1.5</v>
      </c>
      <c r="N5" t="str">
        <f t="shared" si="3"/>
        <v>1½</v>
      </c>
    </row>
    <row r="6" spans="1:14" ht="15">
      <c r="A6" s="8">
        <v>1</v>
      </c>
      <c r="B6" t="str">
        <f t="shared" si="0"/>
        <v>Ankka Hupu</v>
      </c>
      <c r="C6" s="8">
        <v>4</v>
      </c>
      <c r="D6" s="8">
        <v>4</v>
      </c>
      <c r="E6" s="8">
        <v>4</v>
      </c>
      <c r="F6" s="8">
        <v>3</v>
      </c>
      <c r="G6" s="8">
        <v>3</v>
      </c>
      <c r="H6" s="8">
        <v>4</v>
      </c>
      <c r="I6" s="8">
        <v>3</v>
      </c>
      <c r="J6">
        <f t="shared" si="1"/>
        <v>25</v>
      </c>
      <c r="K6" s="8" t="s">
        <v>14</v>
      </c>
      <c r="L6" s="8" t="s">
        <v>14</v>
      </c>
      <c r="M6">
        <f t="shared" si="2"/>
        <v>3</v>
      </c>
      <c r="N6">
        <f t="shared" si="3"/>
        <v>3</v>
      </c>
    </row>
    <row r="7" spans="1:14" ht="15">
      <c r="A7" s="8">
        <v>2</v>
      </c>
      <c r="B7" t="str">
        <f t="shared" si="0"/>
        <v>Ankka Lupu</v>
      </c>
      <c r="C7" s="8">
        <v>2</v>
      </c>
      <c r="D7" s="8">
        <v>2</v>
      </c>
      <c r="E7" s="8">
        <v>2</v>
      </c>
      <c r="F7" s="8">
        <v>4</v>
      </c>
      <c r="G7" s="8">
        <v>4</v>
      </c>
      <c r="H7" s="8">
        <v>6</v>
      </c>
      <c r="I7" s="8"/>
      <c r="J7">
        <f t="shared" si="1"/>
        <v>20</v>
      </c>
      <c r="K7" s="8" t="s">
        <v>32</v>
      </c>
      <c r="L7" s="8" t="s">
        <v>14</v>
      </c>
      <c r="M7">
        <f t="shared" si="2"/>
        <v>2.5</v>
      </c>
      <c r="N7" t="str">
        <f t="shared" si="3"/>
        <v>2½</v>
      </c>
    </row>
    <row r="8" spans="1:14" ht="15">
      <c r="A8" s="8">
        <v>3</v>
      </c>
      <c r="B8" t="str">
        <f t="shared" si="0"/>
        <v>Ankka Tupu</v>
      </c>
      <c r="C8" s="8">
        <v>4</v>
      </c>
      <c r="D8" s="8">
        <v>4</v>
      </c>
      <c r="E8" s="8">
        <v>3</v>
      </c>
      <c r="F8" s="8">
        <v>4</v>
      </c>
      <c r="G8" s="8">
        <v>4</v>
      </c>
      <c r="H8" s="8">
        <v>5</v>
      </c>
      <c r="I8" s="8">
        <v>3</v>
      </c>
      <c r="J8">
        <f t="shared" si="1"/>
        <v>27</v>
      </c>
      <c r="K8" s="8" t="s">
        <v>14</v>
      </c>
      <c r="L8" s="8" t="s">
        <v>14</v>
      </c>
      <c r="M8">
        <f t="shared" si="2"/>
        <v>3</v>
      </c>
      <c r="N8">
        <f t="shared" si="3"/>
        <v>3</v>
      </c>
    </row>
    <row r="9" spans="1:14" ht="15">
      <c r="A9" s="8">
        <v>4</v>
      </c>
      <c r="B9" t="str">
        <f t="shared" si="0"/>
        <v>Ankka Aku</v>
      </c>
      <c r="C9" s="8">
        <v>2</v>
      </c>
      <c r="D9" s="8">
        <v>2</v>
      </c>
      <c r="E9" s="8">
        <v>2</v>
      </c>
      <c r="F9" s="8">
        <v>2</v>
      </c>
      <c r="G9" s="8">
        <v>4</v>
      </c>
      <c r="H9" s="8">
        <v>2</v>
      </c>
      <c r="I9" s="8">
        <v>3</v>
      </c>
      <c r="J9">
        <f t="shared" si="1"/>
        <v>17</v>
      </c>
      <c r="K9" s="8" t="s">
        <v>14</v>
      </c>
      <c r="L9" s="8" t="s">
        <v>32</v>
      </c>
      <c r="M9">
        <f t="shared" si="2"/>
        <v>2</v>
      </c>
      <c r="N9">
        <f t="shared" si="3"/>
        <v>2</v>
      </c>
    </row>
    <row r="10" spans="1:14" ht="15">
      <c r="A10" s="8">
        <v>5</v>
      </c>
      <c r="B10" t="str">
        <f t="shared" si="0"/>
        <v>Susi Sepe</v>
      </c>
      <c r="C10" s="8">
        <v>1</v>
      </c>
      <c r="D10" s="8">
        <v>1</v>
      </c>
      <c r="E10" s="8">
        <v>1</v>
      </c>
      <c r="F10" s="8">
        <v>1</v>
      </c>
      <c r="G10" s="8">
        <v>1</v>
      </c>
      <c r="H10" s="8">
        <v>1</v>
      </c>
      <c r="I10" s="8"/>
      <c r="J10">
        <f t="shared" si="1"/>
        <v>6</v>
      </c>
      <c r="K10" s="8"/>
      <c r="L10" s="8"/>
      <c r="M10" t="str">
        <f t="shared" si="2"/>
        <v>Hylätty</v>
      </c>
      <c r="N10" t="str">
        <f t="shared" si="3"/>
        <v>Hylätty</v>
      </c>
    </row>
    <row r="13" spans="2:14" ht="15">
      <c r="B13" s="1" t="s">
        <v>19</v>
      </c>
      <c r="C13">
        <f aca="true" t="shared" si="4" ref="C13:J13">AVERAGE(C2:C10)</f>
        <v>2.375</v>
      </c>
      <c r="D13">
        <f t="shared" si="4"/>
        <v>2.375</v>
      </c>
      <c r="E13">
        <f t="shared" si="4"/>
        <v>2.25</v>
      </c>
      <c r="F13">
        <f t="shared" si="4"/>
        <v>2.5</v>
      </c>
      <c r="G13">
        <f t="shared" si="4"/>
        <v>2.75</v>
      </c>
      <c r="H13">
        <f t="shared" si="4"/>
        <v>3</v>
      </c>
      <c r="I13">
        <f t="shared" si="4"/>
        <v>2.5</v>
      </c>
      <c r="J13">
        <f t="shared" si="4"/>
        <v>15.222222222222221</v>
      </c>
      <c r="M13">
        <f>VLOOKUP(J13,arvosanat,4,TRUE)</f>
        <v>1.5</v>
      </c>
      <c r="N13" s="3" t="str">
        <f>VLOOKUP(J13,arvosanat,5,TRUE)</f>
        <v>1½</v>
      </c>
    </row>
    <row r="14" spans="2:14" ht="15">
      <c r="B14" s="1" t="s">
        <v>20</v>
      </c>
      <c r="C14">
        <f aca="true" t="shared" si="5" ref="C14:J14">MAX(C2:C10)</f>
        <v>4</v>
      </c>
      <c r="D14">
        <f t="shared" si="5"/>
        <v>4</v>
      </c>
      <c r="E14">
        <f t="shared" si="5"/>
        <v>4</v>
      </c>
      <c r="F14">
        <f t="shared" si="5"/>
        <v>4</v>
      </c>
      <c r="G14">
        <f t="shared" si="5"/>
        <v>4</v>
      </c>
      <c r="H14">
        <f t="shared" si="5"/>
        <v>6</v>
      </c>
      <c r="I14">
        <f t="shared" si="5"/>
        <v>3</v>
      </c>
      <c r="J14">
        <f t="shared" si="5"/>
        <v>27</v>
      </c>
      <c r="M14">
        <f>VLOOKUP(J14,arvosanat,4,TRUE)</f>
        <v>3</v>
      </c>
      <c r="N14" s="3">
        <f>VLOOKUP(J14,arvosanat,5,TRUE)</f>
        <v>3</v>
      </c>
    </row>
    <row r="15" spans="2:14" ht="15">
      <c r="B15" s="1" t="s">
        <v>21</v>
      </c>
      <c r="C15">
        <f aca="true" t="shared" si="6" ref="C15:J15">MIN(C2:C10)</f>
        <v>1</v>
      </c>
      <c r="D15">
        <f t="shared" si="6"/>
        <v>1</v>
      </c>
      <c r="E15">
        <f t="shared" si="6"/>
        <v>1</v>
      </c>
      <c r="F15">
        <f t="shared" si="6"/>
        <v>1</v>
      </c>
      <c r="G15">
        <f t="shared" si="6"/>
        <v>1</v>
      </c>
      <c r="H15">
        <f t="shared" si="6"/>
        <v>1</v>
      </c>
      <c r="I15">
        <f t="shared" si="6"/>
        <v>2</v>
      </c>
      <c r="J15">
        <f t="shared" si="6"/>
        <v>0</v>
      </c>
      <c r="M15" t="str">
        <f>VLOOKUP(J15,arvosanat,4,TRUE)</f>
        <v>Hylätty</v>
      </c>
      <c r="N15" s="3" t="str">
        <f>VLOOKUP(J15,arvosanat,5,TRUE)</f>
        <v>Hylätty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11"/>
  <sheetViews>
    <sheetView workbookViewId="0" topLeftCell="A1">
      <selection activeCell="C41" sqref="C41"/>
    </sheetView>
  </sheetViews>
  <sheetFormatPr defaultColWidth="8.796875" defaultRowHeight="15"/>
  <cols>
    <col min="1" max="1" width="3" style="0" bestFit="1" customWidth="1"/>
    <col min="2" max="2" width="11.3984375" style="0" bestFit="1" customWidth="1"/>
    <col min="3" max="8" width="6.09765625" style="0" bestFit="1" customWidth="1"/>
    <col min="9" max="9" width="6.296875" style="0" bestFit="1" customWidth="1"/>
    <col min="10" max="10" width="9.19921875" style="0" bestFit="1" customWidth="1"/>
    <col min="11" max="12" width="4.5" style="0" bestFit="1" customWidth="1"/>
    <col min="13" max="13" width="8.3984375" style="0" bestFit="1" customWidth="1"/>
    <col min="14" max="14" width="9.19921875" style="0" bestFit="1" customWidth="1"/>
  </cols>
  <sheetData>
    <row r="1" spans="1:14" ht="15">
      <c r="A1" s="1" t="s">
        <v>39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2" t="s">
        <v>7</v>
      </c>
      <c r="J1" s="1" t="s">
        <v>8</v>
      </c>
      <c r="K1" s="2" t="s">
        <v>9</v>
      </c>
      <c r="L1" s="2" t="s">
        <v>10</v>
      </c>
      <c r="M1" s="1" t="s">
        <v>11</v>
      </c>
      <c r="N1" s="1" t="s">
        <v>12</v>
      </c>
    </row>
    <row r="2" spans="1:14" ht="15">
      <c r="A2">
        <v>1</v>
      </c>
      <c r="B2" t="str">
        <f>VLOOKUP(A2,opiskelijat,2,FALSE)</f>
        <v>Ankka Hupu</v>
      </c>
      <c r="C2">
        <v>5</v>
      </c>
      <c r="D2">
        <v>4</v>
      </c>
      <c r="E2">
        <v>4</v>
      </c>
      <c r="F2">
        <v>3</v>
      </c>
      <c r="G2">
        <v>3</v>
      </c>
      <c r="H2">
        <v>4</v>
      </c>
      <c r="I2">
        <v>3</v>
      </c>
      <c r="J2">
        <f>IF(SUM(C2:H2)&gt;=12,SUM(C2:H2)+I2,SUM(C2:H2))</f>
        <v>26</v>
      </c>
      <c r="K2" s="7" t="s">
        <v>14</v>
      </c>
      <c r="L2" t="s">
        <v>14</v>
      </c>
      <c r="M2">
        <f>IF(OR(ISBLANK(K2),ISBLANK(L2)),"Hylätty",VLOOKUP(J2,arvosanat,4,TRUE))</f>
        <v>3</v>
      </c>
      <c r="N2">
        <f>IF(OR(ISBLANK(K2),ISBLANK(L2)),"Hylätty",VLOOKUP(J2,arvosanat,5,TRUE))</f>
        <v>3</v>
      </c>
    </row>
    <row r="3" spans="1:14" ht="15">
      <c r="A3">
        <v>2</v>
      </c>
      <c r="B3" t="str">
        <f>VLOOKUP(A3,opiskelijat,2,FALSE)</f>
        <v>Ankka Lupu</v>
      </c>
      <c r="C3">
        <v>2</v>
      </c>
      <c r="D3">
        <v>5</v>
      </c>
      <c r="E3">
        <v>2</v>
      </c>
      <c r="F3">
        <v>4</v>
      </c>
      <c r="G3">
        <v>4</v>
      </c>
      <c r="H3">
        <v>6</v>
      </c>
      <c r="J3">
        <f>IF(SUM(C3:H3)&gt;=12,SUM(C3:H3)+I3,SUM(C3:H3))</f>
        <v>23</v>
      </c>
      <c r="K3" s="7" t="s">
        <v>14</v>
      </c>
      <c r="L3" t="s">
        <v>14</v>
      </c>
      <c r="M3">
        <f>IF(OR(ISBLANK(K3),ISBLANK(L3)),"Hylätty",VLOOKUP(J3,arvosanat,4,TRUE))</f>
        <v>3</v>
      </c>
      <c r="N3">
        <f>IF(OR(ISBLANK(K3),ISBLANK(L3)),"Hylätty",VLOOKUP(J3,arvosanat,5,TRUE))</f>
        <v>3</v>
      </c>
    </row>
    <row r="4" spans="1:14" ht="15">
      <c r="A4">
        <v>3</v>
      </c>
      <c r="B4" t="str">
        <f>VLOOKUP(A4,opiskelijat,2,FALSE)</f>
        <v>Ankka Tupu</v>
      </c>
      <c r="C4">
        <v>4</v>
      </c>
      <c r="D4">
        <v>5</v>
      </c>
      <c r="E4">
        <v>3</v>
      </c>
      <c r="F4">
        <v>4</v>
      </c>
      <c r="G4">
        <v>4</v>
      </c>
      <c r="H4">
        <v>5</v>
      </c>
      <c r="I4">
        <v>3</v>
      </c>
      <c r="J4">
        <f>IF(SUM(C4:H4)&gt;=12,SUM(C4:H4)+I4,SUM(C4:H4))</f>
        <v>28</v>
      </c>
      <c r="K4" t="s">
        <v>14</v>
      </c>
      <c r="L4" t="s">
        <v>14</v>
      </c>
      <c r="M4">
        <f>IF(OR(ISBLANK(K4),ISBLANK(L4)),"Hylätty",VLOOKUP(J4,arvosanat,4,TRUE))</f>
        <v>3</v>
      </c>
      <c r="N4">
        <f>IF(OR(ISBLANK(K4),ISBLANK(L4)),"Hylätty",VLOOKUP(J4,arvosanat,5,TRUE))</f>
        <v>3</v>
      </c>
    </row>
    <row r="5" spans="1:14" ht="15">
      <c r="A5">
        <v>4</v>
      </c>
      <c r="B5" t="str">
        <f>VLOOKUP(A5,opiskelijat,2,FALSE)</f>
        <v>Ankka Aku</v>
      </c>
      <c r="C5">
        <v>2</v>
      </c>
      <c r="D5">
        <v>2</v>
      </c>
      <c r="E5">
        <v>5</v>
      </c>
      <c r="F5">
        <v>5</v>
      </c>
      <c r="G5">
        <v>5</v>
      </c>
      <c r="H5">
        <v>5</v>
      </c>
      <c r="I5">
        <v>3</v>
      </c>
      <c r="J5">
        <f>IF(SUM(C5:H5)&gt;=12,SUM(C5:H5)+I5,SUM(C5:H5))</f>
        <v>27</v>
      </c>
      <c r="K5" t="s">
        <v>14</v>
      </c>
      <c r="L5" s="7" t="s">
        <v>14</v>
      </c>
      <c r="M5">
        <f>IF(OR(ISBLANK(K5),ISBLANK(L5)),"Hylätty",VLOOKUP(J5,arvosanat,4,TRUE))</f>
        <v>3</v>
      </c>
      <c r="N5">
        <f>IF(OR(ISBLANK(K5),ISBLANK(L5)),"Hylätty",VLOOKUP(J5,arvosanat,5,TRUE))</f>
        <v>3</v>
      </c>
    </row>
    <row r="6" spans="1:14" ht="15">
      <c r="A6">
        <v>5</v>
      </c>
      <c r="B6" t="str">
        <f>VLOOKUP(A6,opiskelijat,2,FALSE)</f>
        <v>Susi Sepe</v>
      </c>
      <c r="C6">
        <v>1</v>
      </c>
      <c r="D6">
        <v>3</v>
      </c>
      <c r="E6">
        <v>1</v>
      </c>
      <c r="F6">
        <v>1</v>
      </c>
      <c r="G6">
        <v>1</v>
      </c>
      <c r="H6">
        <v>1</v>
      </c>
      <c r="J6">
        <f>IF(SUM(C6:H6)&gt;=12,SUM(C6:H6)+I6,SUM(C6:H6))</f>
        <v>8</v>
      </c>
      <c r="K6" s="7" t="s">
        <v>14</v>
      </c>
      <c r="L6" s="7" t="s">
        <v>14</v>
      </c>
      <c r="M6" t="str">
        <f>IF(OR(ISBLANK(K6),ISBLANK(L6)),"Hylätty",VLOOKUP(J6,arvosanat,4,TRUE))</f>
        <v>Hylätty</v>
      </c>
      <c r="N6" t="str">
        <f>IF(OR(ISBLANK(K6),ISBLANK(L6)),"Hylätty",VLOOKUP(J6,arvosanat,5,TRUE))</f>
        <v>Hylätty</v>
      </c>
    </row>
    <row r="9" spans="2:14" ht="15">
      <c r="B9" s="1" t="s">
        <v>19</v>
      </c>
      <c r="C9">
        <f aca="true" t="shared" si="0" ref="C9:J9">AVERAGE(C2:C6)</f>
        <v>2.8</v>
      </c>
      <c r="D9">
        <f t="shared" si="0"/>
        <v>3.8</v>
      </c>
      <c r="E9">
        <f t="shared" si="0"/>
        <v>3</v>
      </c>
      <c r="F9">
        <f t="shared" si="0"/>
        <v>3.4</v>
      </c>
      <c r="G9">
        <f t="shared" si="0"/>
        <v>3.4</v>
      </c>
      <c r="H9">
        <f t="shared" si="0"/>
        <v>4.2</v>
      </c>
      <c r="I9">
        <f t="shared" si="0"/>
        <v>3</v>
      </c>
      <c r="J9">
        <f t="shared" si="0"/>
        <v>22.4</v>
      </c>
      <c r="M9">
        <f>VLOOKUP(J9,arvosanat,4,TRUE)</f>
        <v>2.75</v>
      </c>
      <c r="N9" s="3" t="str">
        <f>VLOOKUP(J9,arvosanat,5,TRUE)</f>
        <v>3-</v>
      </c>
    </row>
    <row r="10" spans="2:14" ht="15">
      <c r="B10" s="1" t="s">
        <v>20</v>
      </c>
      <c r="C10">
        <f aca="true" t="shared" si="1" ref="C10:J10">MAX(C2:C6)</f>
        <v>5</v>
      </c>
      <c r="D10">
        <f t="shared" si="1"/>
        <v>5</v>
      </c>
      <c r="E10">
        <f t="shared" si="1"/>
        <v>5</v>
      </c>
      <c r="F10">
        <f t="shared" si="1"/>
        <v>5</v>
      </c>
      <c r="G10">
        <f t="shared" si="1"/>
        <v>5</v>
      </c>
      <c r="H10">
        <f t="shared" si="1"/>
        <v>6</v>
      </c>
      <c r="I10">
        <f t="shared" si="1"/>
        <v>3</v>
      </c>
      <c r="J10">
        <f t="shared" si="1"/>
        <v>28</v>
      </c>
      <c r="M10">
        <f>VLOOKUP(J10,arvosanat,4,TRUE)</f>
        <v>3</v>
      </c>
      <c r="N10" s="3">
        <f>VLOOKUP(J10,arvosanat,5,TRUE)</f>
        <v>3</v>
      </c>
    </row>
    <row r="11" spans="2:14" ht="15">
      <c r="B11" s="1" t="s">
        <v>21</v>
      </c>
      <c r="C11">
        <f aca="true" t="shared" si="2" ref="C11:J11">MIN(C2:C6)</f>
        <v>1</v>
      </c>
      <c r="D11">
        <f t="shared" si="2"/>
        <v>2</v>
      </c>
      <c r="E11">
        <f t="shared" si="2"/>
        <v>1</v>
      </c>
      <c r="F11">
        <f t="shared" si="2"/>
        <v>1</v>
      </c>
      <c r="G11">
        <f t="shared" si="2"/>
        <v>1</v>
      </c>
      <c r="H11">
        <f t="shared" si="2"/>
        <v>1</v>
      </c>
      <c r="I11">
        <f t="shared" si="2"/>
        <v>3</v>
      </c>
      <c r="J11">
        <f t="shared" si="2"/>
        <v>8</v>
      </c>
      <c r="M11" t="str">
        <f>VLOOKUP(J11,arvosanat,4,TRUE)</f>
        <v>Hylätty</v>
      </c>
      <c r="N11" s="3" t="str">
        <f>VLOOKUP(J11,arvosanat,5,TRUE)</f>
        <v>Hylätty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N11"/>
  <sheetViews>
    <sheetView workbookViewId="0" topLeftCell="A1">
      <selection activeCell="D39" sqref="D39"/>
    </sheetView>
  </sheetViews>
  <sheetFormatPr defaultColWidth="8.796875" defaultRowHeight="15"/>
  <cols>
    <col min="1" max="1" width="3" style="0" bestFit="1" customWidth="1"/>
    <col min="2" max="2" width="11.3984375" style="0" bestFit="1" customWidth="1"/>
    <col min="3" max="8" width="6.09765625" style="0" bestFit="1" customWidth="1"/>
    <col min="9" max="9" width="6.296875" style="0" bestFit="1" customWidth="1"/>
    <col min="10" max="10" width="9.19921875" style="0" bestFit="1" customWidth="1"/>
    <col min="11" max="12" width="4.5" style="0" bestFit="1" customWidth="1"/>
    <col min="13" max="13" width="8.3984375" style="0" bestFit="1" customWidth="1"/>
    <col min="14" max="14" width="9.19921875" style="0" bestFit="1" customWidth="1"/>
  </cols>
  <sheetData>
    <row r="1" spans="1:14" ht="15">
      <c r="A1" s="1" t="s">
        <v>39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2" t="s">
        <v>7</v>
      </c>
      <c r="J1" s="1" t="s">
        <v>8</v>
      </c>
      <c r="K1" s="2" t="s">
        <v>9</v>
      </c>
      <c r="L1" s="2" t="s">
        <v>10</v>
      </c>
      <c r="M1" s="1" t="s">
        <v>11</v>
      </c>
      <c r="N1" s="1" t="s">
        <v>12</v>
      </c>
    </row>
    <row r="2" spans="1:14" ht="15">
      <c r="A2">
        <v>1</v>
      </c>
      <c r="B2" t="str">
        <f>VLOOKUP(A2,opiskelijat,2,FALSE)</f>
        <v>Ankka Hupu</v>
      </c>
      <c r="C2">
        <v>4</v>
      </c>
      <c r="D2">
        <v>4</v>
      </c>
      <c r="E2">
        <v>4</v>
      </c>
      <c r="F2">
        <v>3</v>
      </c>
      <c r="G2">
        <v>3</v>
      </c>
      <c r="H2">
        <v>4</v>
      </c>
      <c r="I2">
        <v>3</v>
      </c>
      <c r="J2">
        <f>IF(SUM(C2:H2)&gt;=12,SUM(C2:H2)+I2,SUM(C2:H2))</f>
        <v>25</v>
      </c>
      <c r="K2" s="7" t="s">
        <v>14</v>
      </c>
      <c r="L2" t="s">
        <v>14</v>
      </c>
      <c r="M2">
        <f>IF(OR(ISBLANK(K2),ISBLANK(L2)),"Hylätty",VLOOKUP(J2,arvosanat,4,TRUE))</f>
        <v>3</v>
      </c>
      <c r="N2">
        <f>IF(OR(ISBLANK(K2),ISBLANK(L2)),"Hylätty",VLOOKUP(J2,arvosanat,5,TRUE))</f>
        <v>3</v>
      </c>
    </row>
    <row r="3" spans="1:14" ht="15">
      <c r="A3">
        <v>2</v>
      </c>
      <c r="B3" t="str">
        <f>VLOOKUP(A3,opiskelijat,2,FALSE)</f>
        <v>Ankka Lupu</v>
      </c>
      <c r="C3">
        <v>2</v>
      </c>
      <c r="D3">
        <v>2</v>
      </c>
      <c r="E3">
        <v>2</v>
      </c>
      <c r="F3">
        <v>4</v>
      </c>
      <c r="G3">
        <v>4</v>
      </c>
      <c r="H3">
        <v>6</v>
      </c>
      <c r="J3">
        <f>IF(SUM(C3:H3)&gt;=12,SUM(C3:H3)+I3,SUM(C3:H3))</f>
        <v>20</v>
      </c>
      <c r="L3" t="s">
        <v>14</v>
      </c>
      <c r="M3" t="str">
        <f>IF(OR(ISBLANK(K3),ISBLANK(L3)),"Hylätty",VLOOKUP(J3,arvosanat,4,TRUE))</f>
        <v>Hylätty</v>
      </c>
      <c r="N3" t="str">
        <f>IF(OR(ISBLANK(K3),ISBLANK(L3)),"Hylätty",VLOOKUP(J3,arvosanat,5,TRUE))</f>
        <v>Hylätty</v>
      </c>
    </row>
    <row r="4" spans="1:14" ht="15">
      <c r="A4">
        <v>3</v>
      </c>
      <c r="B4" t="str">
        <f>VLOOKUP(A4,opiskelijat,2,FALSE)</f>
        <v>Ankka Tupu</v>
      </c>
      <c r="C4">
        <v>4</v>
      </c>
      <c r="D4">
        <v>4</v>
      </c>
      <c r="E4">
        <v>3</v>
      </c>
      <c r="F4">
        <v>4</v>
      </c>
      <c r="G4">
        <v>4</v>
      </c>
      <c r="H4">
        <v>5</v>
      </c>
      <c r="I4">
        <v>3</v>
      </c>
      <c r="J4">
        <f>IF(SUM(C4:H4)&gt;=12,SUM(C4:H4)+I4,SUM(C4:H4))</f>
        <v>27</v>
      </c>
      <c r="K4" t="s">
        <v>14</v>
      </c>
      <c r="L4" t="s">
        <v>14</v>
      </c>
      <c r="M4">
        <f>IF(OR(ISBLANK(K4),ISBLANK(L4)),"Hylätty",VLOOKUP(J4,arvosanat,4,TRUE))</f>
        <v>3</v>
      </c>
      <c r="N4">
        <f>IF(OR(ISBLANK(K4),ISBLANK(L4)),"Hylätty",VLOOKUP(J4,arvosanat,5,TRUE))</f>
        <v>3</v>
      </c>
    </row>
    <row r="5" spans="1:14" ht="15">
      <c r="A5">
        <v>4</v>
      </c>
      <c r="B5" t="str">
        <f>VLOOKUP(A5,opiskelijat,2,FALSE)</f>
        <v>Ankka Aku</v>
      </c>
      <c r="C5">
        <v>2</v>
      </c>
      <c r="D5">
        <v>2</v>
      </c>
      <c r="E5">
        <v>2</v>
      </c>
      <c r="F5">
        <v>2</v>
      </c>
      <c r="G5">
        <v>4</v>
      </c>
      <c r="H5">
        <v>2</v>
      </c>
      <c r="I5">
        <v>3</v>
      </c>
      <c r="J5">
        <f>IF(SUM(C5:H5)&gt;=12,SUM(C5:H5)+I5,SUM(C5:H5))</f>
        <v>17</v>
      </c>
      <c r="K5" t="s">
        <v>14</v>
      </c>
      <c r="L5" s="7" t="s">
        <v>14</v>
      </c>
      <c r="M5">
        <f>IF(OR(ISBLANK(K5),ISBLANK(L5)),"Hylätty",VLOOKUP(J5,arvosanat,4,TRUE))</f>
        <v>2</v>
      </c>
      <c r="N5">
        <f>IF(OR(ISBLANK(K5),ISBLANK(L5)),"Hylätty",VLOOKUP(J5,arvosanat,5,TRUE))</f>
        <v>2</v>
      </c>
    </row>
    <row r="6" spans="1:14" ht="15">
      <c r="A6">
        <v>5</v>
      </c>
      <c r="B6" t="str">
        <f>VLOOKUP(A6,opiskelijat,2,FALSE)</f>
        <v>Susi Sepe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J6">
        <f>IF(SUM(C6:H6)&gt;=12,SUM(C6:H6)+I6,SUM(C6:H6))</f>
        <v>6</v>
      </c>
      <c r="K6" s="7" t="s">
        <v>14</v>
      </c>
      <c r="M6" t="str">
        <f>IF(OR(ISBLANK(K6),ISBLANK(L6)),"Hylätty",VLOOKUP(J6,arvosanat,4,TRUE))</f>
        <v>Hylätty</v>
      </c>
      <c r="N6" t="str">
        <f>IF(OR(ISBLANK(K6),ISBLANK(L6)),"Hylätty",VLOOKUP(J6,arvosanat,5,TRUE))</f>
        <v>Hylätty</v>
      </c>
    </row>
    <row r="9" spans="2:14" ht="15">
      <c r="B9" s="1" t="s">
        <v>19</v>
      </c>
      <c r="C9">
        <f aca="true" t="shared" si="0" ref="C9:J9">AVERAGE(C2:C6)</f>
        <v>2.6</v>
      </c>
      <c r="D9">
        <f t="shared" si="0"/>
        <v>2.6</v>
      </c>
      <c r="E9">
        <f t="shared" si="0"/>
        <v>2.4</v>
      </c>
      <c r="F9">
        <f t="shared" si="0"/>
        <v>2.8</v>
      </c>
      <c r="G9">
        <f t="shared" si="0"/>
        <v>3.2</v>
      </c>
      <c r="H9">
        <f t="shared" si="0"/>
        <v>3.6</v>
      </c>
      <c r="I9">
        <f t="shared" si="0"/>
        <v>3</v>
      </c>
      <c r="J9">
        <f t="shared" si="0"/>
        <v>19</v>
      </c>
      <c r="M9">
        <f>VLOOKUP(J9,arvosanat,4,TRUE)</f>
        <v>2.25</v>
      </c>
      <c r="N9" s="3" t="str">
        <f>VLOOKUP(J9,arvosanat,5,TRUE)</f>
        <v>2+</v>
      </c>
    </row>
    <row r="10" spans="2:14" ht="15">
      <c r="B10" s="1" t="s">
        <v>20</v>
      </c>
      <c r="C10">
        <f aca="true" t="shared" si="1" ref="C10:J10">MAX(C2:C6)</f>
        <v>4</v>
      </c>
      <c r="D10">
        <f t="shared" si="1"/>
        <v>4</v>
      </c>
      <c r="E10">
        <f t="shared" si="1"/>
        <v>4</v>
      </c>
      <c r="F10">
        <f t="shared" si="1"/>
        <v>4</v>
      </c>
      <c r="G10">
        <f t="shared" si="1"/>
        <v>4</v>
      </c>
      <c r="H10">
        <f t="shared" si="1"/>
        <v>6</v>
      </c>
      <c r="I10">
        <f t="shared" si="1"/>
        <v>3</v>
      </c>
      <c r="J10">
        <f t="shared" si="1"/>
        <v>27</v>
      </c>
      <c r="M10">
        <f>VLOOKUP(J10,arvosanat,4,TRUE)</f>
        <v>3</v>
      </c>
      <c r="N10" s="3">
        <f>VLOOKUP(J10,arvosanat,5,TRUE)</f>
        <v>3</v>
      </c>
    </row>
    <row r="11" spans="2:14" ht="15">
      <c r="B11" s="1" t="s">
        <v>21</v>
      </c>
      <c r="C11">
        <f aca="true" t="shared" si="2" ref="C11:J11">MIN(C2:C6)</f>
        <v>1</v>
      </c>
      <c r="D11">
        <f t="shared" si="2"/>
        <v>1</v>
      </c>
      <c r="E11">
        <f t="shared" si="2"/>
        <v>1</v>
      </c>
      <c r="F11">
        <f t="shared" si="2"/>
        <v>1</v>
      </c>
      <c r="G11">
        <f t="shared" si="2"/>
        <v>1</v>
      </c>
      <c r="H11">
        <f t="shared" si="2"/>
        <v>1</v>
      </c>
      <c r="I11">
        <f t="shared" si="2"/>
        <v>3</v>
      </c>
      <c r="J11">
        <f t="shared" si="2"/>
        <v>6</v>
      </c>
      <c r="M11" t="str">
        <f>VLOOKUP(J11,arvosanat,4,TRUE)</f>
        <v>Hylätty</v>
      </c>
      <c r="N11" s="3" t="str">
        <f>VLOOKUP(J11,arvosanat,5,TRUE)</f>
        <v>Hylätty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N11"/>
  <sheetViews>
    <sheetView workbookViewId="0" topLeftCell="A1">
      <selection activeCell="D36" sqref="D36"/>
    </sheetView>
  </sheetViews>
  <sheetFormatPr defaultColWidth="8.796875" defaultRowHeight="15"/>
  <cols>
    <col min="1" max="1" width="3" style="0" bestFit="1" customWidth="1"/>
    <col min="2" max="2" width="11.3984375" style="0" bestFit="1" customWidth="1"/>
    <col min="3" max="8" width="6.09765625" style="0" bestFit="1" customWidth="1"/>
    <col min="9" max="9" width="6.296875" style="0" bestFit="1" customWidth="1"/>
    <col min="10" max="10" width="9.19921875" style="0" bestFit="1" customWidth="1"/>
    <col min="11" max="12" width="4.5" style="0" bestFit="1" customWidth="1"/>
    <col min="13" max="13" width="8.3984375" style="0" bestFit="1" customWidth="1"/>
    <col min="14" max="14" width="9.19921875" style="0" bestFit="1" customWidth="1"/>
  </cols>
  <sheetData>
    <row r="1" spans="1:14" ht="15">
      <c r="A1" s="1" t="s">
        <v>39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2" t="s">
        <v>7</v>
      </c>
      <c r="J1" s="1" t="s">
        <v>8</v>
      </c>
      <c r="K1" s="2" t="s">
        <v>9</v>
      </c>
      <c r="L1" s="2" t="s">
        <v>10</v>
      </c>
      <c r="M1" s="1" t="s">
        <v>11</v>
      </c>
      <c r="N1" s="1" t="s">
        <v>12</v>
      </c>
    </row>
    <row r="2" spans="1:14" ht="15">
      <c r="A2">
        <v>1</v>
      </c>
      <c r="B2" t="str">
        <f>VLOOKUP(A2,opiskelijat,2,FALSE)</f>
        <v>Ankka Hupu</v>
      </c>
      <c r="C2">
        <v>4</v>
      </c>
      <c r="D2">
        <v>4</v>
      </c>
      <c r="E2">
        <v>4</v>
      </c>
      <c r="F2">
        <v>3</v>
      </c>
      <c r="G2">
        <v>3</v>
      </c>
      <c r="H2">
        <v>4</v>
      </c>
      <c r="I2">
        <v>3</v>
      </c>
      <c r="J2">
        <f>IF(SUM(C2:H2)&gt;=12,SUM(C2:H2)+I2,SUM(C2:H2))</f>
        <v>25</v>
      </c>
      <c r="K2" s="7" t="s">
        <v>14</v>
      </c>
      <c r="L2" t="s">
        <v>14</v>
      </c>
      <c r="M2">
        <f>IF(OR(ISBLANK(K2),ISBLANK(L2)),"Hylätty",VLOOKUP(J2,arvosanat,4,TRUE))</f>
        <v>3</v>
      </c>
      <c r="N2">
        <f>IF(OR(ISBLANK(K2),ISBLANK(L2)),"Hylätty",VLOOKUP(J2,arvosanat,5,TRUE))</f>
        <v>3</v>
      </c>
    </row>
    <row r="3" spans="1:14" ht="15">
      <c r="A3">
        <v>2</v>
      </c>
      <c r="B3" t="str">
        <f>VLOOKUP(A3,opiskelijat,2,FALSE)</f>
        <v>Ankka Lupu</v>
      </c>
      <c r="C3">
        <v>2</v>
      </c>
      <c r="D3">
        <v>2</v>
      </c>
      <c r="E3">
        <v>2</v>
      </c>
      <c r="F3">
        <v>4</v>
      </c>
      <c r="G3">
        <v>5</v>
      </c>
      <c r="H3">
        <v>5</v>
      </c>
      <c r="I3">
        <v>4</v>
      </c>
      <c r="J3">
        <f>IF(SUM(C3:H3)&gt;=12,SUM(C3:H3)+I3,SUM(C3:H3))</f>
        <v>24</v>
      </c>
      <c r="K3" s="7" t="s">
        <v>14</v>
      </c>
      <c r="L3" t="s">
        <v>14</v>
      </c>
      <c r="M3">
        <f>IF(OR(ISBLANK(K3),ISBLANK(L3)),"Hylätty",VLOOKUP(J3,arvosanat,4,TRUE))</f>
        <v>3</v>
      </c>
      <c r="N3">
        <f>IF(OR(ISBLANK(K3),ISBLANK(L3)),"Hylätty",VLOOKUP(J3,arvosanat,5,TRUE))</f>
        <v>3</v>
      </c>
    </row>
    <row r="4" spans="1:14" ht="15">
      <c r="A4">
        <v>3</v>
      </c>
      <c r="B4" t="str">
        <f>VLOOKUP(A4,opiskelijat,2,FALSE)</f>
        <v>Ankka Tupu</v>
      </c>
      <c r="C4">
        <v>4</v>
      </c>
      <c r="D4">
        <v>4</v>
      </c>
      <c r="E4">
        <v>6</v>
      </c>
      <c r="F4">
        <v>4</v>
      </c>
      <c r="G4">
        <v>4</v>
      </c>
      <c r="H4">
        <v>5</v>
      </c>
      <c r="I4">
        <v>3</v>
      </c>
      <c r="J4">
        <f>IF(SUM(C4:H4)&gt;=12,SUM(C4:H4)+I4,SUM(C4:H4))</f>
        <v>30</v>
      </c>
      <c r="K4" t="s">
        <v>14</v>
      </c>
      <c r="L4" t="s">
        <v>14</v>
      </c>
      <c r="M4">
        <f>IF(OR(ISBLANK(K4),ISBLANK(L4)),"Hylätty",VLOOKUP(J4,arvosanat,4,TRUE))</f>
        <v>3</v>
      </c>
      <c r="N4">
        <f>IF(OR(ISBLANK(K4),ISBLANK(L4)),"Hylätty",VLOOKUP(J4,arvosanat,5,TRUE))</f>
        <v>3</v>
      </c>
    </row>
    <row r="5" spans="1:14" ht="15">
      <c r="A5">
        <v>4</v>
      </c>
      <c r="B5" t="str">
        <f>VLOOKUP(A5,opiskelijat,2,FALSE)</f>
        <v>Ankka Aku</v>
      </c>
      <c r="C5">
        <v>2</v>
      </c>
      <c r="D5">
        <v>2</v>
      </c>
      <c r="E5">
        <v>5</v>
      </c>
      <c r="F5">
        <v>5</v>
      </c>
      <c r="G5">
        <v>4</v>
      </c>
      <c r="H5">
        <v>2</v>
      </c>
      <c r="I5">
        <v>3</v>
      </c>
      <c r="J5">
        <f>IF(SUM(C5:H5)&gt;=12,SUM(C5:H5)+I5,SUM(C5:H5))</f>
        <v>23</v>
      </c>
      <c r="K5" t="s">
        <v>14</v>
      </c>
      <c r="L5" s="7" t="s">
        <v>14</v>
      </c>
      <c r="M5">
        <f>IF(OR(ISBLANK(K5),ISBLANK(L5)),"Hylätty",VLOOKUP(J5,arvosanat,4,TRUE))</f>
        <v>3</v>
      </c>
      <c r="N5">
        <f>IF(OR(ISBLANK(K5),ISBLANK(L5)),"Hylätty",VLOOKUP(J5,arvosanat,5,TRUE))</f>
        <v>3</v>
      </c>
    </row>
    <row r="6" spans="1:14" ht="15">
      <c r="A6">
        <v>5</v>
      </c>
      <c r="B6" t="str">
        <f>VLOOKUP(A6,opiskelijat,2,FALSE)</f>
        <v>Susi Sepe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J6">
        <f>IF(SUM(C6:H6)&gt;=12,SUM(C6:H6)+I6,SUM(C6:H6))</f>
        <v>6</v>
      </c>
      <c r="M6" t="str">
        <f>IF(OR(ISBLANK(K6),ISBLANK(L6)),"Hylätty",VLOOKUP(J6,arvosanat,4,TRUE))</f>
        <v>Hylätty</v>
      </c>
      <c r="N6" t="str">
        <f>IF(OR(ISBLANK(K6),ISBLANK(L6)),"Hylätty",VLOOKUP(J6,arvosanat,5,TRUE))</f>
        <v>Hylätty</v>
      </c>
    </row>
    <row r="9" spans="2:14" ht="15">
      <c r="B9" s="1" t="s">
        <v>19</v>
      </c>
      <c r="C9">
        <f aca="true" t="shared" si="0" ref="C9:J9">AVERAGE(C2:C6)</f>
        <v>2.6</v>
      </c>
      <c r="D9">
        <f t="shared" si="0"/>
        <v>2.6</v>
      </c>
      <c r="E9">
        <f t="shared" si="0"/>
        <v>3.6</v>
      </c>
      <c r="F9">
        <f t="shared" si="0"/>
        <v>3.4</v>
      </c>
      <c r="G9">
        <f t="shared" si="0"/>
        <v>3.4</v>
      </c>
      <c r="H9">
        <f t="shared" si="0"/>
        <v>3.4</v>
      </c>
      <c r="I9">
        <f t="shared" si="0"/>
        <v>3.25</v>
      </c>
      <c r="J9">
        <f t="shared" si="0"/>
        <v>21.6</v>
      </c>
      <c r="M9">
        <f>VLOOKUP(J9,arvosanat,4,TRUE)</f>
        <v>2.75</v>
      </c>
      <c r="N9" s="3" t="str">
        <f>VLOOKUP(J9,arvosanat,5,TRUE)</f>
        <v>3-</v>
      </c>
    </row>
    <row r="10" spans="2:14" ht="15">
      <c r="B10" s="1" t="s">
        <v>20</v>
      </c>
      <c r="C10">
        <f aca="true" t="shared" si="1" ref="C10:J10">MAX(C2:C6)</f>
        <v>4</v>
      </c>
      <c r="D10">
        <f t="shared" si="1"/>
        <v>4</v>
      </c>
      <c r="E10">
        <f t="shared" si="1"/>
        <v>6</v>
      </c>
      <c r="F10">
        <f t="shared" si="1"/>
        <v>5</v>
      </c>
      <c r="G10">
        <f t="shared" si="1"/>
        <v>5</v>
      </c>
      <c r="H10">
        <f t="shared" si="1"/>
        <v>5</v>
      </c>
      <c r="I10">
        <f t="shared" si="1"/>
        <v>4</v>
      </c>
      <c r="J10">
        <f t="shared" si="1"/>
        <v>30</v>
      </c>
      <c r="M10">
        <f>VLOOKUP(J10,arvosanat,4,TRUE)</f>
        <v>3</v>
      </c>
      <c r="N10" s="3">
        <f>VLOOKUP(J10,arvosanat,5,TRUE)</f>
        <v>3</v>
      </c>
    </row>
    <row r="11" spans="2:14" ht="15">
      <c r="B11" s="1" t="s">
        <v>21</v>
      </c>
      <c r="C11">
        <f aca="true" t="shared" si="2" ref="C11:J11">MIN(C2:C6)</f>
        <v>1</v>
      </c>
      <c r="D11">
        <f t="shared" si="2"/>
        <v>1</v>
      </c>
      <c r="E11">
        <f t="shared" si="2"/>
        <v>1</v>
      </c>
      <c r="F11">
        <f t="shared" si="2"/>
        <v>1</v>
      </c>
      <c r="G11">
        <f t="shared" si="2"/>
        <v>1</v>
      </c>
      <c r="H11">
        <f t="shared" si="2"/>
        <v>1</v>
      </c>
      <c r="I11">
        <f t="shared" si="2"/>
        <v>3</v>
      </c>
      <c r="J11">
        <f t="shared" si="2"/>
        <v>6</v>
      </c>
      <c r="M11" t="str">
        <f>VLOOKUP(J11,arvosanat,4,TRUE)</f>
        <v>Hylätty</v>
      </c>
      <c r="N11" s="3" t="str">
        <f>VLOOKUP(J11,arvosanat,5,TRUE)</f>
        <v>Hylätty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G6"/>
  <sheetViews>
    <sheetView workbookViewId="0" topLeftCell="A1">
      <selection activeCell="E37" sqref="E37"/>
    </sheetView>
  </sheetViews>
  <sheetFormatPr defaultColWidth="8.796875" defaultRowHeight="15"/>
  <cols>
    <col min="1" max="1" width="3" style="0" bestFit="1" customWidth="1"/>
    <col min="2" max="2" width="10.59765625" style="0" bestFit="1" customWidth="1"/>
    <col min="3" max="6" width="7.296875" style="0" bestFit="1" customWidth="1"/>
    <col min="7" max="7" width="9.09765625" style="0" customWidth="1"/>
  </cols>
  <sheetData>
    <row r="1" spans="1:7" ht="15">
      <c r="A1" s="2" t="s">
        <v>39</v>
      </c>
      <c r="B1" s="1" t="s">
        <v>0</v>
      </c>
      <c r="C1" s="1" t="s">
        <v>40</v>
      </c>
      <c r="D1" s="1" t="s">
        <v>41</v>
      </c>
      <c r="E1" s="1" t="s">
        <v>42</v>
      </c>
      <c r="F1" s="1" t="s">
        <v>43</v>
      </c>
      <c r="G1" s="2" t="s">
        <v>44</v>
      </c>
    </row>
    <row r="2" spans="1:7" ht="15">
      <c r="A2">
        <v>1</v>
      </c>
      <c r="B2" t="str">
        <f>VLOOKUP(A2,opiskelijat,2,FALSE)</f>
        <v>Ankka Hupu</v>
      </c>
      <c r="C2">
        <f>VLOOKUP($A2,Kurssi1,13,FALSE)</f>
        <v>1.5</v>
      </c>
      <c r="D2">
        <f>VLOOKUP($A2,kurssi2,13,FALSE)</f>
        <v>3</v>
      </c>
      <c r="E2">
        <f>VLOOKUP($A2,kurssi3,13,FALSE)</f>
        <v>3</v>
      </c>
      <c r="F2">
        <f>VLOOKUP($A2,kurssi4,13,FALSE)</f>
        <v>3</v>
      </c>
      <c r="G2">
        <f>IF(ISNA(MATCH("hylätty",C2:F2,0)),AVERAGE(C2:F2),"Hylätty")</f>
        <v>2.625</v>
      </c>
    </row>
    <row r="3" spans="1:7" ht="15">
      <c r="A3">
        <v>2</v>
      </c>
      <c r="B3" t="str">
        <f>VLOOKUP(A3,opiskelijat,2,FALSE)</f>
        <v>Ankka Lupu</v>
      </c>
      <c r="C3">
        <f>VLOOKUP(A3,Kurssi1,13,FALSE)</f>
        <v>1.5</v>
      </c>
      <c r="D3">
        <f>VLOOKUP($A3,kurssi2,13,FALSE)</f>
        <v>3</v>
      </c>
      <c r="E3" t="str">
        <f>VLOOKUP($A3,kurssi3,13,FALSE)</f>
        <v>Hylätty</v>
      </c>
      <c r="F3">
        <f>VLOOKUP($A3,kurssi4,13,FALSE)</f>
        <v>3</v>
      </c>
      <c r="G3" t="str">
        <f>IF(ISNA(MATCH("hylätty",C3:F3,0)),AVERAGE(C3:F3),"Hylätty")</f>
        <v>Hylätty</v>
      </c>
    </row>
    <row r="4" spans="1:7" ht="15">
      <c r="A4">
        <v>3</v>
      </c>
      <c r="B4" t="str">
        <f>VLOOKUP(A4,opiskelijat,2,FALSE)</f>
        <v>Ankka Tupu</v>
      </c>
      <c r="C4">
        <f>VLOOKUP(A4,Kurssi1,13,FALSE)</f>
        <v>3</v>
      </c>
      <c r="D4">
        <f>VLOOKUP($A4,kurssi2,13,FALSE)</f>
        <v>3</v>
      </c>
      <c r="E4">
        <f>VLOOKUP($A4,kurssi3,13,FALSE)</f>
        <v>3</v>
      </c>
      <c r="F4">
        <f>VLOOKUP($A4,kurssi4,13,FALSE)</f>
        <v>3</v>
      </c>
      <c r="G4">
        <f>IF(ISNA(MATCH("hylätty",C4:F4,0)),AVERAGE(C4:F4),"Hylätty")</f>
        <v>3</v>
      </c>
    </row>
    <row r="5" spans="1:7" ht="15">
      <c r="A5">
        <v>4</v>
      </c>
      <c r="B5" t="str">
        <f>VLOOKUP(A5,opiskelijat,2,FALSE)</f>
        <v>Ankka Aku</v>
      </c>
      <c r="C5">
        <f>VLOOKUP(A5,Kurssi1,13,FALSE)</f>
        <v>2</v>
      </c>
      <c r="D5">
        <f>VLOOKUP($A5,kurssi2,13,FALSE)</f>
        <v>3</v>
      </c>
      <c r="E5">
        <f>VLOOKUP($A5,kurssi3,13,FALSE)</f>
        <v>2</v>
      </c>
      <c r="F5">
        <f>VLOOKUP($A5,kurssi4,13,FALSE)</f>
        <v>3</v>
      </c>
      <c r="G5">
        <f>IF(ISNA(MATCH("hylätty",C5:F5,0)),AVERAGE(C5:F5),"Hylätty")</f>
        <v>2.5</v>
      </c>
    </row>
    <row r="6" spans="1:7" ht="15">
      <c r="A6">
        <v>5</v>
      </c>
      <c r="B6" t="str">
        <f>VLOOKUP(A6,opiskelijat,2,FALSE)</f>
        <v>Susi Sepe</v>
      </c>
      <c r="C6" t="str">
        <f>VLOOKUP(A6,Kurssi1,13,FALSE)</f>
        <v>Hylätty</v>
      </c>
      <c r="D6" t="str">
        <f>VLOOKUP($A6,kurssi2,13,FALSE)</f>
        <v>Hylätty</v>
      </c>
      <c r="E6" t="str">
        <f>VLOOKUP($A6,kurssi3,13,FALSE)</f>
        <v>Hylätty</v>
      </c>
      <c r="F6" t="str">
        <f>VLOOKUP($A6,kurssi4,13,FALSE)</f>
        <v>Hylätty</v>
      </c>
      <c r="G6" t="str">
        <f>IF(ISNA(MATCH("hylätty",C6:F6,0)),AVERAGE(C6:F6),"Hylätty")</f>
        <v>Hylätty</v>
      </c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E11"/>
  <sheetViews>
    <sheetView workbookViewId="0" topLeftCell="A1">
      <selection activeCell="E36" sqref="E36"/>
    </sheetView>
  </sheetViews>
  <sheetFormatPr defaultColWidth="8.796875" defaultRowHeight="15"/>
  <cols>
    <col min="1" max="1" width="10" style="0" customWidth="1"/>
    <col min="2" max="2" width="2.296875" style="0" customWidth="1"/>
    <col min="3" max="3" width="7.796875" style="0" customWidth="1"/>
    <col min="4" max="4" width="11.296875" style="0" customWidth="1"/>
    <col min="5" max="5" width="13.09765625" style="0" customWidth="1"/>
    <col min="6" max="16384" width="12.59765625" style="0" customWidth="1"/>
  </cols>
  <sheetData>
    <row r="1" spans="1:5" ht="15">
      <c r="A1" s="1" t="s">
        <v>22</v>
      </c>
      <c r="B1" s="1"/>
      <c r="C1" s="1"/>
      <c r="D1" s="1" t="s">
        <v>23</v>
      </c>
      <c r="E1" s="1" t="s">
        <v>12</v>
      </c>
    </row>
    <row r="2" spans="1:5" ht="15">
      <c r="A2" s="4">
        <v>0</v>
      </c>
      <c r="B2" s="5"/>
      <c r="C2" s="4"/>
      <c r="D2" s="4" t="s">
        <v>24</v>
      </c>
      <c r="E2" s="6" t="s">
        <v>24</v>
      </c>
    </row>
    <row r="3" spans="1:5" ht="15">
      <c r="A3" s="4">
        <v>12</v>
      </c>
      <c r="B3" s="5"/>
      <c r="C3" s="4"/>
      <c r="D3" s="4">
        <v>1</v>
      </c>
      <c r="E3" s="6">
        <v>1</v>
      </c>
    </row>
    <row r="4" spans="1:5" ht="15">
      <c r="A4" s="4">
        <v>13</v>
      </c>
      <c r="B4" s="5"/>
      <c r="C4" s="4"/>
      <c r="D4" s="4">
        <v>1.25</v>
      </c>
      <c r="E4" s="6" t="s">
        <v>25</v>
      </c>
    </row>
    <row r="5" spans="1:5" ht="15">
      <c r="A5" s="4">
        <v>14</v>
      </c>
      <c r="B5" s="5" t="s">
        <v>26</v>
      </c>
      <c r="C5" s="4">
        <v>15.5</v>
      </c>
      <c r="D5" s="4">
        <v>1.5</v>
      </c>
      <c r="E5" s="6" t="s">
        <v>27</v>
      </c>
    </row>
    <row r="6" spans="1:5" ht="15">
      <c r="A6" s="4">
        <v>15.5</v>
      </c>
      <c r="B6" s="5" t="s">
        <v>26</v>
      </c>
      <c r="C6" s="4">
        <v>17</v>
      </c>
      <c r="D6" s="4">
        <v>1.75</v>
      </c>
      <c r="E6" s="6" t="s">
        <v>28</v>
      </c>
    </row>
    <row r="7" spans="1:5" ht="15">
      <c r="A7" s="4">
        <v>17</v>
      </c>
      <c r="B7" s="5" t="s">
        <v>26</v>
      </c>
      <c r="C7" s="4">
        <v>18.5</v>
      </c>
      <c r="D7" s="4">
        <v>2</v>
      </c>
      <c r="E7" s="6">
        <v>2</v>
      </c>
    </row>
    <row r="8" spans="1:5" ht="15">
      <c r="A8" s="4">
        <v>18.5</v>
      </c>
      <c r="B8" s="5" t="s">
        <v>26</v>
      </c>
      <c r="C8" s="4">
        <v>20</v>
      </c>
      <c r="D8" s="4">
        <v>2.25</v>
      </c>
      <c r="E8" s="6" t="s">
        <v>29</v>
      </c>
    </row>
    <row r="9" spans="1:5" ht="15">
      <c r="A9" s="4">
        <v>20</v>
      </c>
      <c r="B9" s="5" t="s">
        <v>26</v>
      </c>
      <c r="C9" s="4">
        <v>21.5</v>
      </c>
      <c r="D9" s="4">
        <v>2.5</v>
      </c>
      <c r="E9" s="6" t="s">
        <v>30</v>
      </c>
    </row>
    <row r="10" spans="1:5" ht="15">
      <c r="A10" s="4">
        <v>21.5</v>
      </c>
      <c r="B10" s="5" t="s">
        <v>26</v>
      </c>
      <c r="C10" s="4">
        <v>23</v>
      </c>
      <c r="D10" s="4">
        <v>2.75</v>
      </c>
      <c r="E10" s="6" t="s">
        <v>31</v>
      </c>
    </row>
    <row r="11" spans="1:5" ht="15">
      <c r="A11" s="4">
        <v>23</v>
      </c>
      <c r="B11" s="5" t="s">
        <v>26</v>
      </c>
      <c r="C11" s="4">
        <v>24</v>
      </c>
      <c r="D11" s="4">
        <v>3</v>
      </c>
      <c r="E11" s="6">
        <v>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jyu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2001-02-12T08:19:19Z</dcterms:created>
  <dcterms:modified xsi:type="dcterms:W3CDTF">2001-02-24T11:03:55Z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